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2"/>
  </bookViews>
  <sheets>
    <sheet name="Д.1 Ресурсне забезпечення" sheetId="1" r:id="rId1"/>
    <sheet name="Д.2 Напрями та заходи" sheetId="2" r:id="rId2"/>
    <sheet name="Д.3 Результативні показники" sheetId="3" r:id="rId3"/>
  </sheets>
  <definedNames>
    <definedName name="_xlnm.Print_Titles" localSheetId="1">'Д.2 Напрями та заходи'!$4:$6</definedName>
    <definedName name="_xlnm.Print_Titles" localSheetId="2">'Д.3 Результативні показники'!$5:$6</definedName>
    <definedName name="_xlnm.Print_Area" localSheetId="1">'Д.2 Напрями та заходи'!$A$1:$M$28</definedName>
  </definedNames>
  <calcPr fullCalcOnLoad="1"/>
</workbook>
</file>

<file path=xl/sharedStrings.xml><?xml version="1.0" encoding="utf-8"?>
<sst xmlns="http://schemas.openxmlformats.org/spreadsheetml/2006/main" count="220" uniqueCount="130">
  <si>
    <t>Обсяг коштів, які планується залучити на виконання Програми</t>
  </si>
  <si>
    <t>Етапи виконання Програми</t>
  </si>
  <si>
    <t>І етап</t>
  </si>
  <si>
    <t>ІІ етап</t>
  </si>
  <si>
    <t>Усього витрат на виконання Програми</t>
  </si>
  <si>
    <t>Обсяг ресурсів всього, у тому числі:</t>
  </si>
  <si>
    <t>№ з/п</t>
  </si>
  <si>
    <t>Назва напрямку діяльності (пріоритетні завдання)</t>
  </si>
  <si>
    <t>Перелік заходів Програми</t>
  </si>
  <si>
    <t>Строк виконання заходу</t>
  </si>
  <si>
    <t>Виконавці</t>
  </si>
  <si>
    <t>Джерела фінансування</t>
  </si>
  <si>
    <t>Обласний бюджет</t>
  </si>
  <si>
    <t>тис. грн</t>
  </si>
  <si>
    <t>тис. грн.</t>
  </si>
  <si>
    <t>од.</t>
  </si>
  <si>
    <t>%</t>
  </si>
  <si>
    <t>Одиниця виміру</t>
  </si>
  <si>
    <t>2.1.</t>
  </si>
  <si>
    <t>2.2.</t>
  </si>
  <si>
    <t>2.3.</t>
  </si>
  <si>
    <t>1.1.</t>
  </si>
  <si>
    <t>Очікуваний результат (результативні показники наведені у окремому додатку №3 до програми)</t>
  </si>
  <si>
    <t xml:space="preserve"> обласний бюджет</t>
  </si>
  <si>
    <t>І</t>
  </si>
  <si>
    <t>ІІ</t>
  </si>
  <si>
    <t>обласний бюджет</t>
  </si>
  <si>
    <t>Додаток 2
до обласної цільової Програми проведення археологічних досліджень у Чернігівській області на 2021 – 2025 роки</t>
  </si>
  <si>
    <t>Напрями діяльності та заходи обласної цільової Програми 
проведення археологічних досліджень у Чернігівській області на 2021 – 2025 роки</t>
  </si>
  <si>
    <t>Разом</t>
  </si>
  <si>
    <t>1.</t>
  </si>
  <si>
    <t>2021-2025</t>
  </si>
  <si>
    <t>1.2.</t>
  </si>
  <si>
    <t>1.3.</t>
  </si>
  <si>
    <t>1.4.</t>
  </si>
  <si>
    <t>1.5.</t>
  </si>
  <si>
    <t>1.6.</t>
  </si>
  <si>
    <t>1.7.</t>
  </si>
  <si>
    <t>2.</t>
  </si>
  <si>
    <t>Проведення охоронно-рятівних археологічних досліджень</t>
  </si>
  <si>
    <t>3.</t>
  </si>
  <si>
    <t>Проведення пам`яткоохоронних робіт з визначення  меж території пам’яток з наземними ознаками (курганів)</t>
  </si>
  <si>
    <t>1.8.</t>
  </si>
  <si>
    <t>Разом за Програмою, у тому числі:</t>
  </si>
  <si>
    <t>Результативні показники виконання напрямів діяльності та заходів з виконання обласної цільової Програми 
проведення археологічних досліджень у Чернігівській області на 2021 – 2025 роки</t>
  </si>
  <si>
    <t>2. Проведення охоронно-рятівних археологічних досліджень</t>
  </si>
  <si>
    <t>3. Проведення пам`яткоохоронних робіт з визначення  меж території пам’яток з наземними ознаками (курганів)</t>
  </si>
  <si>
    <t>га</t>
  </si>
  <si>
    <t xml:space="preserve"> Показник якості:</t>
  </si>
  <si>
    <t xml:space="preserve"> Середні витрати на проведення 1 охоронно-рятівного   археологічного дослідження</t>
  </si>
  <si>
    <t xml:space="preserve"> Кількість проведених охоронно-рятівних археологічних досліджень</t>
  </si>
  <si>
    <t>Визначення  меж території пам’яток з наземними ознаками (курганів)</t>
  </si>
  <si>
    <t>Ресурсне забезпечення обласної цільової Програми проведення археологічних
 досліджень у Чернігівській області на 2021 – 2025 роки</t>
  </si>
  <si>
    <r>
      <t xml:space="preserve"> Наукові архітектурно-археологічні дослідження стародавнього 
</t>
    </r>
    <r>
      <rPr>
        <b/>
        <sz val="10"/>
        <color indexed="8"/>
        <rFont val="Times New Roman"/>
        <family val="1"/>
      </rPr>
      <t>м. Чернігова</t>
    </r>
    <r>
      <rPr>
        <sz val="10"/>
        <color indexed="8"/>
        <rFont val="Times New Roman"/>
        <family val="1"/>
      </rPr>
      <t xml:space="preserve"> 
</t>
    </r>
  </si>
  <si>
    <r>
      <t xml:space="preserve">Наукові архітектурно-археологічні 
дослідження 
стародавнього 
</t>
    </r>
    <r>
      <rPr>
        <b/>
        <sz val="10"/>
        <color indexed="8"/>
        <rFont val="Times New Roman"/>
        <family val="1"/>
      </rPr>
      <t>м. Новгорода-
Сіверського</t>
    </r>
    <r>
      <rPr>
        <sz val="10"/>
        <color indexed="8"/>
        <rFont val="Times New Roman"/>
        <family val="1"/>
      </rPr>
      <t xml:space="preserve">
</t>
    </r>
  </si>
  <si>
    <r>
      <t xml:space="preserve">Наукові археологічні дослідження </t>
    </r>
    <r>
      <rPr>
        <b/>
        <sz val="10"/>
        <color indexed="8"/>
        <rFont val="Times New Roman"/>
        <family val="1"/>
      </rPr>
      <t>Виповзівського археологічного комплексу</t>
    </r>
  </si>
  <si>
    <r>
      <t xml:space="preserve">Наукові археологічні дослідження 
</t>
    </r>
    <r>
      <rPr>
        <b/>
        <sz val="10"/>
        <color indexed="8"/>
        <rFont val="Times New Roman"/>
        <family val="1"/>
      </rPr>
      <t xml:space="preserve">в смт Седнів
</t>
    </r>
  </si>
  <si>
    <r>
      <t xml:space="preserve">Наукові археологічні дослідження 
</t>
    </r>
    <r>
      <rPr>
        <b/>
        <sz val="10"/>
        <color indexed="8"/>
        <rFont val="Times New Roman"/>
        <family val="1"/>
      </rPr>
      <t>м. Батурина</t>
    </r>
    <r>
      <rPr>
        <sz val="10"/>
        <color indexed="8"/>
        <rFont val="Times New Roman"/>
        <family val="1"/>
      </rPr>
      <t xml:space="preserve">
</t>
    </r>
  </si>
  <si>
    <r>
      <t xml:space="preserve">Наукові археологічні дослідження 
</t>
    </r>
    <r>
      <rPr>
        <b/>
        <sz val="10"/>
        <color indexed="8"/>
        <rFont val="Times New Roman"/>
        <family val="1"/>
      </rPr>
      <t>в смт Любечі</t>
    </r>
    <r>
      <rPr>
        <sz val="10"/>
        <color indexed="8"/>
        <rFont val="Times New Roman"/>
        <family val="1"/>
      </rPr>
      <t xml:space="preserve">
</t>
    </r>
  </si>
  <si>
    <r>
      <t xml:space="preserve">Археологічні розвідки на території болота </t>
    </r>
    <r>
      <rPr>
        <b/>
        <sz val="10"/>
        <color indexed="8"/>
        <rFont val="Times New Roman"/>
        <family val="1"/>
      </rPr>
      <t>«Великий Замглай»</t>
    </r>
  </si>
  <si>
    <r>
      <t xml:space="preserve">Охоронно-рятівні археологічні  дослідження 
на території </t>
    </r>
    <r>
      <rPr>
        <b/>
        <sz val="10"/>
        <color indexed="8"/>
        <rFont val="Times New Roman"/>
        <family val="1"/>
      </rPr>
      <t>поселення «Мис»</t>
    </r>
    <r>
      <rPr>
        <sz val="10"/>
        <color indexed="8"/>
        <rFont val="Times New Roman"/>
        <family val="1"/>
      </rPr>
      <t xml:space="preserve">
</t>
    </r>
  </si>
  <si>
    <r>
      <t>м</t>
    </r>
    <r>
      <rPr>
        <vertAlign val="superscript"/>
        <sz val="11"/>
        <color indexed="8"/>
        <rFont val="Times New Roman"/>
        <family val="1"/>
      </rPr>
      <t>2</t>
    </r>
  </si>
  <si>
    <t xml:space="preserve"> Показники затрат:</t>
  </si>
  <si>
    <t xml:space="preserve"> Показники продукту:</t>
  </si>
  <si>
    <t xml:space="preserve"> Показники ефективності:</t>
  </si>
  <si>
    <t xml:space="preserve"> Показники якості:</t>
  </si>
  <si>
    <t>Показники якості:</t>
  </si>
  <si>
    <t>Обстежена площа території навколо курганів</t>
  </si>
  <si>
    <t>3.1.</t>
  </si>
  <si>
    <t>3.2</t>
  </si>
  <si>
    <t xml:space="preserve">Обстеження території навколо курганів </t>
  </si>
  <si>
    <t>239,0</t>
  </si>
  <si>
    <t>Додаток 3
до обласної цільової Програми проведення археологічних досліджень у Чернігівській області на 2021 – 2025 роки</t>
  </si>
  <si>
    <t xml:space="preserve"> Площа, на якій проведено охоронно-рятівні археологічні дослідження </t>
  </si>
  <si>
    <t>Додаток 1
до обласної цільової Програми проведення археологічних досліджень у Чернігівській області на 2021 – 2025 роки</t>
  </si>
  <si>
    <t xml:space="preserve">Середні витрати на проведення 1 наукового археологічного дослідження </t>
  </si>
  <si>
    <t>Площа, на якій проведено наукові археологічні дослідження</t>
  </si>
  <si>
    <t xml:space="preserve"> Обсяг видатків обласного бюджету на проведення охоронно-рятівних археологічних досліджень</t>
  </si>
  <si>
    <t xml:space="preserve"> Середні витрати 1 кв.м.  охоронно-рятівного археологічного дослідження </t>
  </si>
  <si>
    <t>Середня витрати 1 кв.м. науково археологічного дослідження</t>
  </si>
  <si>
    <t xml:space="preserve">Обсяг видатків обласного бюджету на проведення обстеження та координування курганів </t>
  </si>
  <si>
    <t>Обсяг видатків обласного бюджету на проведення обстеження території навколо курганів</t>
  </si>
  <si>
    <t>Кількість обстежених курганів</t>
  </si>
  <si>
    <t>Середні витрати на археологічне обстеження 1 га території навколо  курганів</t>
  </si>
  <si>
    <t>Середні витрати на проведення обстеження  та координування 1 кургану</t>
  </si>
  <si>
    <r>
      <t xml:space="preserve">Наукові археологічні 
дослідження городищ, 
посадів
та залишків 
курганного могильника 
літописного                       </t>
    </r>
    <r>
      <rPr>
        <b/>
        <sz val="10"/>
        <color indexed="8"/>
        <rFont val="Times New Roman"/>
        <family val="1"/>
      </rPr>
      <t>м. Листвена</t>
    </r>
  </si>
  <si>
    <t>Департамент 
культури і 
туризму, 
національностей та релігій 
облдержадміністрації; Чернігівський обласний історичний музей імені В.В. Тарновського</t>
  </si>
  <si>
    <t xml:space="preserve">Департамент 
культури і 
туризму, 
національностей та релігій 
облдержадміністрації; Чернігівський обласний історичний музей імені В.В. Тарновського
</t>
  </si>
  <si>
    <t>Департамент 
культури і 
туризму, 
національностей та релігій 
облдержадміністрації; Історико-археологічний музейний комплекс «Древній Любеч»</t>
  </si>
  <si>
    <t xml:space="preserve">Департамент 
культури і 
туризму, 
національностей та релігій 
облдержадміністрації; Новгород-Сіверський історико-культурний музей-заповідник «Слово о полку Ігоревім» </t>
  </si>
  <si>
    <r>
      <t>Обстеження та координування курганів східної частини</t>
    </r>
    <r>
      <rPr>
        <b/>
        <sz val="10"/>
        <color indexed="8"/>
        <rFont val="Times New Roman"/>
        <family val="1"/>
      </rPr>
      <t xml:space="preserve"> Прилуцького району </t>
    </r>
  </si>
  <si>
    <r>
      <t xml:space="preserve"> Наукові археологічні 
дослідження пам’яток кінця І – початку 
ІІ тис. н. е. поблизу
</t>
    </r>
    <r>
      <rPr>
        <b/>
        <sz val="10"/>
        <color indexed="8"/>
        <rFont val="Times New Roman"/>
        <family val="1"/>
      </rPr>
      <t xml:space="preserve">с. Деснянське </t>
    </r>
  </si>
  <si>
    <t xml:space="preserve">Співвідношення кількості обстежених курганів у поточному році до загальної кількості курганів східної частини Прилуцького району </t>
  </si>
  <si>
    <t xml:space="preserve">Загальна кількість курганів східної частини Прилуцького району </t>
  </si>
  <si>
    <t xml:space="preserve">Департамент 
культури і 
туризму, 
національностей та релігій 
облдержадміністра ції
</t>
  </si>
  <si>
    <t>Департамент 
культури і 
туризму, 
національностей та релігій 
облдержадміністрації, КЗ «Організаційно-методичний центр контролю та технічного нагляду закладів культури і туризму» ЧОР</t>
  </si>
  <si>
    <t>Департамент 
культури і 
туризму, 
національностей та релігій 
облдержадміністра ції</t>
  </si>
  <si>
    <t>83,1</t>
  </si>
  <si>
    <t>86,6</t>
  </si>
  <si>
    <t>90,1</t>
  </si>
  <si>
    <t>93,5</t>
  </si>
  <si>
    <t xml:space="preserve">342,9 </t>
  </si>
  <si>
    <t>346,4</t>
  </si>
  <si>
    <t>353,3</t>
  </si>
  <si>
    <t>349,8</t>
  </si>
  <si>
    <t>242,5</t>
  </si>
  <si>
    <t>245,9</t>
  </si>
  <si>
    <t>249,4</t>
  </si>
  <si>
    <t>Визначення  меж території пам’яток, проведення охоронно-рятівних робіт на пам’ятках, яким загрожує знищення в ході земляних робіт або під дією природних факторів.</t>
  </si>
  <si>
    <r>
      <t xml:space="preserve">Археологічні розвідки в мікрорегіоні </t>
    </r>
    <r>
      <rPr>
        <sz val="10"/>
        <color indexed="8"/>
        <rFont val="Times New Roman"/>
        <family val="1"/>
      </rPr>
      <t xml:space="preserve">басейну 
р. Снову 
в межах Городнянської міської територіальної громади, Великодирчинської сільської ради  Чернігівського р-ну та Сновської міської територіальної громади Корюківського району </t>
    </r>
  </si>
  <si>
    <t>Орієнтовні обсяги фінансування (вртість тис. грн), у тому числі:</t>
  </si>
  <si>
    <t>Динаміка збільшення площі проведених наукових археологічних досліджень у поточному періоді до фактичних показників за попередній рік</t>
  </si>
  <si>
    <t xml:space="preserve">Динаміка збільшення площі проведених  охоронно-рятівних археологічних досліджень у поточному періоді до фактичного показника за попередній рік </t>
  </si>
  <si>
    <t>Отримання нової інформації про планувальну структуру, матеріальну культуру, архітектуру та побут населення. Отримання нової інформації про історію пам’ятки, колекцій артефактів. Розробка рекомендацій щодо консервації та музеєфікації об’єктів. Оновлення сучасних музейних експозицій. Уведення до наукового обігу отриманих матеріалів. Визначення меж пам'яток.</t>
  </si>
  <si>
    <t>1.9</t>
  </si>
  <si>
    <t>0</t>
  </si>
  <si>
    <t xml:space="preserve">В.о.директора Департаменту культури і туризму, національностей та релігій облдержадміністрації </t>
  </si>
  <si>
    <t>Людмила ЗАМАЙ</t>
  </si>
  <si>
    <t>-</t>
  </si>
  <si>
    <r>
      <t>В.о.директора Департаменту культури і туризму, національностей та релігій облдержадміністрації</t>
    </r>
    <r>
      <rPr>
        <sz val="12"/>
        <rFont val="Times New Roman"/>
        <family val="1"/>
      </rPr>
      <t xml:space="preserve"> </t>
    </r>
  </si>
  <si>
    <t xml:space="preserve">                                                                               Людмила ЗАМАЙ</t>
  </si>
  <si>
    <t>Площа  території національного історико -культурного заповідника "Качанівка", на якій проведено археологічні обстеження</t>
  </si>
  <si>
    <t>Обсяг видатків обласного бюджету на проведення наукових археологічних досліджень пам'яток археології</t>
  </si>
  <si>
    <t>Обсяг видатків обласного бюджету на проведення наукового археологічного обстеження ділянок на території національного історико -культурного заповідника "Качанівка"</t>
  </si>
  <si>
    <t>Кількість проведених наукових археологічних досліджень пам'яток археології</t>
  </si>
  <si>
    <t>Кількість проведених наукових археологічних обстежень ділянок</t>
  </si>
  <si>
    <r>
      <t>Наукові археологічні обстеження ділянок на території національного історико -культурного заповідника "</t>
    </r>
    <r>
      <rPr>
        <b/>
        <sz val="10"/>
        <color indexed="8"/>
        <rFont val="Times New Roman"/>
        <family val="1"/>
      </rPr>
      <t>Качанівка"</t>
    </r>
    <r>
      <rPr>
        <sz val="10"/>
        <color indexed="8"/>
        <rFont val="Times New Roman"/>
        <family val="1"/>
      </rPr>
      <t xml:space="preserve">з шурфуванням
</t>
    </r>
  </si>
  <si>
    <r>
      <t>м</t>
    </r>
    <r>
      <rPr>
        <vertAlign val="superscript"/>
        <sz val="11"/>
        <rFont val="Times New Roman"/>
        <family val="1"/>
      </rPr>
      <t>2</t>
    </r>
  </si>
  <si>
    <t xml:space="preserve">Проведення наукових археологічних досліджень (обстежень)
</t>
  </si>
  <si>
    <t>1. Проведення наукових археологічних досліджень (обстежень)</t>
  </si>
</sst>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_-* #,##0_-;\-* #,##0_-;_-* &quot;-&quot;_-;_-@_-"/>
    <numFmt numFmtId="181" formatCode="_-* #,##0.00_-;\-* #,##0.00_-;_-* &quot;-&quot;??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0"/>
    <numFmt numFmtId="191" formatCode="0.000"/>
    <numFmt numFmtId="192" formatCode="#,##0.000"/>
    <numFmt numFmtId="193" formatCode="#,##0.0"/>
    <numFmt numFmtId="194" formatCode="&quot;Да&quot;;&quot;Да&quot;;&quot;Нет&quot;"/>
    <numFmt numFmtId="195" formatCode="&quot;Истина&quot;;&quot;Истина&quot;;&quot;Ложь&quot;"/>
    <numFmt numFmtId="196" formatCode="&quot;Вкл&quot;;&quot;Вкл&quot;;&quot;Выкл&quot;"/>
    <numFmt numFmtId="197" formatCode="[$€-2]\ ###,000_);[Red]\([$€-2]\ ###,000\)"/>
    <numFmt numFmtId="198" formatCode="#,##0.0000"/>
    <numFmt numFmtId="199" formatCode="0.0000"/>
    <numFmt numFmtId="200" formatCode="0.00000"/>
    <numFmt numFmtId="201" formatCode="_-* #,##0.000_₴_-;\-* #,##0.000_₴_-;_-* &quot;-&quot;??_₴_-;_-@_-"/>
    <numFmt numFmtId="202" formatCode="_-* #,##0.0_₴_-;\-* #,##0.0_₴_-;_-* &quot;-&quot;??_₴_-;_-@_-"/>
    <numFmt numFmtId="203" formatCode="_-* #,##0_₴_-;\-* #,##0_₴_-;_-* &quot;-&quot;??_₴_-;_-@_-"/>
    <numFmt numFmtId="204" formatCode="_-* #,##0.0000_₴_-;\-* #,##0.0000_₴_-;_-* &quot;-&quot;??_₴_-;_-@_-"/>
    <numFmt numFmtId="205" formatCode="_-* #,##0.0_₴_-;\-* #,##0.0_₴_-;_-* &quot;-&quot;?_₴_-;_-@_-"/>
    <numFmt numFmtId="206" formatCode="[$-FC19]d\ mmmm\ yyyy\ &quot;г.&quot;"/>
    <numFmt numFmtId="207" formatCode="_-* #,##0.00000_₴_-;\-* #,##0.00000_₴_-;_-* &quot;-&quot;??_₴_-;_-@_-"/>
    <numFmt numFmtId="208" formatCode="#,##0.00000"/>
    <numFmt numFmtId="209" formatCode="_-* #,##0.000\ _₴_-;\-* #,##0.000\ _₴_-;_-* &quot;-&quot;???\ _₴_-;_-@_-"/>
    <numFmt numFmtId="210" formatCode="#,##0.000000"/>
    <numFmt numFmtId="211" formatCode="#,##0.0000000"/>
    <numFmt numFmtId="212" formatCode="_-* #,##0.0\ _₴_-;\-* #,##0.0\ _₴_-;_-* &quot;-&quot;?\ _₴_-;_-@_-"/>
    <numFmt numFmtId="213" formatCode="#,##0.0_ ;\-#,##0.0\ "/>
    <numFmt numFmtId="214" formatCode="#,##0_ ;\-#,##0\ "/>
  </numFmts>
  <fonts count="61">
    <font>
      <sz val="11"/>
      <color indexed="8"/>
      <name val="Calibri"/>
      <family val="2"/>
    </font>
    <font>
      <b/>
      <sz val="11"/>
      <color indexed="8"/>
      <name val="Times New Roman"/>
      <family val="1"/>
    </font>
    <font>
      <b/>
      <sz val="14"/>
      <color indexed="8"/>
      <name val="Times New Roman"/>
      <family val="1"/>
    </font>
    <font>
      <sz val="14"/>
      <color indexed="8"/>
      <name val="Calibri"/>
      <family val="2"/>
    </font>
    <font>
      <b/>
      <sz val="11"/>
      <name val="Calibri"/>
      <family val="2"/>
    </font>
    <font>
      <sz val="14"/>
      <color indexed="8"/>
      <name val="Times New Roman"/>
      <family val="1"/>
    </font>
    <font>
      <sz val="18"/>
      <color indexed="8"/>
      <name val="Calibri"/>
      <family val="2"/>
    </font>
    <font>
      <b/>
      <sz val="11"/>
      <color indexed="8"/>
      <name val="Calibri"/>
      <family val="2"/>
    </font>
    <font>
      <sz val="12"/>
      <color indexed="8"/>
      <name val="Times New Roman"/>
      <family val="1"/>
    </font>
    <font>
      <b/>
      <sz val="12"/>
      <color indexed="8"/>
      <name val="Times New Roman"/>
      <family val="1"/>
    </font>
    <font>
      <sz val="12"/>
      <color indexed="8"/>
      <name val="Calibri"/>
      <family val="2"/>
    </font>
    <font>
      <b/>
      <sz val="12"/>
      <color indexed="8"/>
      <name val="Calibri"/>
      <family val="2"/>
    </font>
    <font>
      <b/>
      <sz val="10"/>
      <color indexed="8"/>
      <name val="Times New Roman"/>
      <family val="1"/>
    </font>
    <font>
      <b/>
      <sz val="10"/>
      <color indexed="8"/>
      <name val="Calibri"/>
      <family val="2"/>
    </font>
    <font>
      <sz val="10"/>
      <color indexed="8"/>
      <name val="Times New Roman"/>
      <family val="1"/>
    </font>
    <font>
      <sz val="10"/>
      <color indexed="8"/>
      <name val="Calibri"/>
      <family val="2"/>
    </font>
    <font>
      <sz val="10"/>
      <name val="Times New Roman"/>
      <family val="1"/>
    </font>
    <font>
      <sz val="11"/>
      <color indexed="8"/>
      <name val="Times New Roman"/>
      <family val="1"/>
    </font>
    <font>
      <b/>
      <sz val="11"/>
      <name val="Times New Roman"/>
      <family val="1"/>
    </font>
    <font>
      <sz val="11"/>
      <name val="Times New Roman"/>
      <family val="1"/>
    </font>
    <font>
      <vertAlign val="superscript"/>
      <sz val="11"/>
      <color indexed="8"/>
      <name val="Times New Roman"/>
      <family val="1"/>
    </font>
    <font>
      <b/>
      <sz val="12"/>
      <name val="Times New Roman"/>
      <family val="1"/>
    </font>
    <font>
      <sz val="12"/>
      <name val="Times New Roman"/>
      <family val="1"/>
    </font>
    <font>
      <sz val="11"/>
      <name val="Calibri"/>
      <family val="2"/>
    </font>
    <font>
      <vertAlign val="superscrip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1"/>
      <color theme="11"/>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theme="0" tint="-0.04997999966144562"/>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style="medium"/>
      <bottom style="medium"/>
    </border>
    <border>
      <left style="thin"/>
      <right style="thin"/>
      <top>
        <color indexed="63"/>
      </top>
      <bottom style="thin"/>
    </border>
    <border>
      <left>
        <color indexed="63"/>
      </left>
      <right>
        <color indexed="63"/>
      </right>
      <top style="medium"/>
      <bottom>
        <color indexed="63"/>
      </bottom>
    </border>
    <border>
      <left style="thin"/>
      <right style="thin"/>
      <top style="thin"/>
      <bottom style="thin"/>
    </border>
    <border>
      <left style="medium"/>
      <right style="medium"/>
      <top style="medium"/>
      <bottom style="medium"/>
    </border>
    <border>
      <left style="medium"/>
      <right style="medium"/>
      <top>
        <color indexed="63"/>
      </top>
      <bottom style="medium"/>
    </border>
    <border>
      <left style="thin"/>
      <right style="thin"/>
      <top style="thin"/>
      <bottom style="medium"/>
    </border>
    <border>
      <left>
        <color indexed="63"/>
      </left>
      <right>
        <color indexed="63"/>
      </right>
      <top style="thin"/>
      <bottom style="thin"/>
    </border>
    <border>
      <left style="thin"/>
      <right>
        <color indexed="63"/>
      </right>
      <top style="thin"/>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style="thin"/>
      <bottom style="thin"/>
    </border>
    <border>
      <left style="thin"/>
      <right style="thin"/>
      <top style="thin"/>
      <bottom>
        <color indexed="63"/>
      </bottom>
    </border>
    <border>
      <left>
        <color indexed="63"/>
      </left>
      <right>
        <color indexed="63"/>
      </right>
      <top>
        <color indexed="63"/>
      </top>
      <bottom style="medium"/>
    </border>
    <border>
      <left>
        <color indexed="63"/>
      </left>
      <right style="thin"/>
      <top style="thin"/>
      <bottom style="thin"/>
    </border>
    <border>
      <left>
        <color indexed="63"/>
      </left>
      <right style="thin"/>
      <top style="medium"/>
      <bottom style="thin"/>
    </border>
    <border>
      <left style="medium"/>
      <right style="thin"/>
      <top>
        <color indexed="63"/>
      </top>
      <bottom>
        <color indexed="63"/>
      </bottom>
    </border>
    <border>
      <left style="thin"/>
      <right style="thin"/>
      <top>
        <color indexed="63"/>
      </top>
      <bottom>
        <color indexed="63"/>
      </bottom>
    </border>
    <border>
      <left style="hair"/>
      <right>
        <color indexed="63"/>
      </right>
      <top>
        <color indexed="63"/>
      </top>
      <bottom>
        <color indexed="63"/>
      </bottom>
    </border>
    <border>
      <left style="medium"/>
      <right style="thin"/>
      <top style="medium"/>
      <bottom style="medium"/>
    </border>
    <border>
      <left style="thin"/>
      <right style="medium"/>
      <top>
        <color indexed="63"/>
      </top>
      <bottom>
        <color indexed="63"/>
      </bottom>
    </border>
    <border>
      <left style="thin"/>
      <right style="thin"/>
      <top style="medium"/>
      <bottom style="medium"/>
    </border>
    <border>
      <left>
        <color indexed="63"/>
      </left>
      <right>
        <color indexed="63"/>
      </right>
      <top>
        <color indexed="63"/>
      </top>
      <bottom style="thin"/>
    </border>
    <border>
      <left style="medium"/>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medium"/>
    </border>
    <border>
      <left style="thin"/>
      <right style="medium"/>
      <top style="thin"/>
      <bottom>
        <color indexed="63"/>
      </bottom>
    </border>
    <border>
      <left style="thin"/>
      <right style="medium"/>
      <top>
        <color indexed="63"/>
      </top>
      <bottom style="thin"/>
    </border>
    <border>
      <left style="thin"/>
      <right style="medium"/>
      <top>
        <color indexed="63"/>
      </top>
      <bottom style="medium"/>
    </border>
    <border>
      <left style="thin"/>
      <right style="medium"/>
      <top style="medium"/>
      <bottom>
        <color indexed="63"/>
      </bottom>
    </border>
    <border>
      <left style="medium"/>
      <right>
        <color indexed="63"/>
      </right>
      <top style="medium"/>
      <bottom style="medium"/>
    </border>
    <border>
      <left>
        <color indexed="63"/>
      </left>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style="medium"/>
      <bottom style="thin"/>
    </border>
    <border>
      <left style="medium"/>
      <right style="thin"/>
      <top style="thin"/>
      <bottom style="medium"/>
    </border>
    <border>
      <left style="medium"/>
      <right style="thin"/>
      <top style="medium"/>
      <bottom style="thin"/>
    </border>
    <border>
      <left>
        <color indexed="63"/>
      </left>
      <right style="medium"/>
      <top style="thin"/>
      <bottom style="thin"/>
    </border>
    <border>
      <left style="thin"/>
      <right>
        <color indexed="63"/>
      </right>
      <top style="medium"/>
      <bottom style="medium"/>
    </border>
    <border>
      <left>
        <color indexed="63"/>
      </left>
      <right style="thin"/>
      <top style="medium"/>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style="thin"/>
      <bottom>
        <color indexed="63"/>
      </bottom>
    </border>
    <border>
      <left>
        <color indexed="63"/>
      </left>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25" borderId="1" applyNumberFormat="0" applyAlignment="0" applyProtection="0"/>
    <xf numFmtId="9" fontId="0" fillId="0" borderId="0" applyFont="0" applyFill="0" applyBorder="0" applyAlignment="0" applyProtection="0"/>
    <xf numFmtId="0" fontId="45" fillId="26" borderId="0" applyNumberFormat="0" applyBorder="0" applyAlignment="0" applyProtection="0"/>
    <xf numFmtId="0" fontId="46"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7" fillId="0" borderId="2" applyNumberFormat="0" applyFill="0" applyAlignment="0" applyProtection="0"/>
    <xf numFmtId="0" fontId="48" fillId="0" borderId="3" applyNumberFormat="0" applyFill="0" applyAlignment="0" applyProtection="0"/>
    <xf numFmtId="0" fontId="49" fillId="0" borderId="4" applyNumberFormat="0" applyFill="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27" borderId="6" applyNumberFormat="0" applyAlignment="0" applyProtection="0"/>
    <xf numFmtId="0" fontId="52" fillId="0" borderId="0" applyNumberFormat="0" applyFill="0" applyBorder="0" applyAlignment="0" applyProtection="0"/>
    <xf numFmtId="0" fontId="53" fillId="28" borderId="0" applyNumberFormat="0" applyBorder="0" applyAlignment="0" applyProtection="0"/>
    <xf numFmtId="0" fontId="54" fillId="29" borderId="1" applyNumberFormat="0" applyAlignment="0" applyProtection="0"/>
    <xf numFmtId="0" fontId="55" fillId="0" borderId="0" applyNumberFormat="0" applyFill="0" applyBorder="0" applyAlignment="0" applyProtection="0"/>
    <xf numFmtId="0" fontId="56" fillId="0" borderId="7" applyNumberFormat="0" applyFill="0" applyAlignment="0" applyProtection="0"/>
    <xf numFmtId="0" fontId="57" fillId="30" borderId="0" applyNumberFormat="0" applyBorder="0" applyAlignment="0" applyProtection="0"/>
    <xf numFmtId="0" fontId="0" fillId="31" borderId="8" applyNumberFormat="0" applyFont="0" applyAlignment="0" applyProtection="0"/>
    <xf numFmtId="0" fontId="58" fillId="29" borderId="9"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4" fillId="0" borderId="0" xfId="0" applyFont="1" applyAlignment="1">
      <alignment/>
    </xf>
    <xf numFmtId="191" fontId="4" fillId="0" borderId="0" xfId="0" applyNumberFormat="1" applyFont="1" applyAlignment="1">
      <alignment/>
    </xf>
    <xf numFmtId="0" fontId="5" fillId="0" borderId="0" xfId="0" applyFont="1" applyAlignment="1">
      <alignment/>
    </xf>
    <xf numFmtId="0" fontId="6" fillId="0" borderId="0" xfId="0" applyFont="1" applyAlignment="1">
      <alignment/>
    </xf>
    <xf numFmtId="0" fontId="3" fillId="0" borderId="0" xfId="0" applyFont="1" applyAlignment="1">
      <alignment vertical="top"/>
    </xf>
    <xf numFmtId="0" fontId="10" fillId="0" borderId="0" xfId="0" applyFont="1" applyAlignment="1">
      <alignment/>
    </xf>
    <xf numFmtId="0" fontId="8" fillId="0" borderId="0" xfId="0" applyFont="1" applyAlignment="1">
      <alignment horizontal="center" vertical="center" wrapText="1"/>
    </xf>
    <xf numFmtId="0" fontId="8" fillId="0" borderId="0" xfId="0" applyFont="1" applyAlignment="1">
      <alignment horizontal="right" wrapText="1"/>
    </xf>
    <xf numFmtId="0" fontId="11" fillId="0" borderId="0" xfId="0" applyFont="1" applyAlignment="1">
      <alignment/>
    </xf>
    <xf numFmtId="191" fontId="9" fillId="0" borderId="0" xfId="0" applyNumberFormat="1" applyFont="1" applyAlignment="1">
      <alignment/>
    </xf>
    <xf numFmtId="0" fontId="3" fillId="0" borderId="0" xfId="0" applyFont="1" applyAlignment="1">
      <alignment/>
    </xf>
    <xf numFmtId="0" fontId="0" fillId="4" borderId="0" xfId="0" applyFill="1" applyAlignment="1">
      <alignment/>
    </xf>
    <xf numFmtId="0" fontId="7" fillId="0" borderId="0" xfId="0" applyFont="1" applyAlignment="1">
      <alignment/>
    </xf>
    <xf numFmtId="0" fontId="8" fillId="0" borderId="0" xfId="0" applyFont="1" applyAlignment="1">
      <alignment/>
    </xf>
    <xf numFmtId="0" fontId="0" fillId="0" borderId="0" xfId="0" applyFill="1" applyAlignment="1">
      <alignment/>
    </xf>
    <xf numFmtId="0" fontId="13" fillId="0" borderId="0" xfId="0" applyFont="1" applyAlignment="1">
      <alignment/>
    </xf>
    <xf numFmtId="0" fontId="10" fillId="0" borderId="10" xfId="0" applyFont="1" applyBorder="1" applyAlignment="1">
      <alignment/>
    </xf>
    <xf numFmtId="0" fontId="0" fillId="0" borderId="10" xfId="0" applyBorder="1" applyAlignment="1">
      <alignment/>
    </xf>
    <xf numFmtId="0" fontId="9" fillId="0" borderId="0" xfId="0" applyFont="1" applyBorder="1" applyAlignment="1">
      <alignment/>
    </xf>
    <xf numFmtId="0" fontId="11" fillId="0" borderId="0" xfId="0" applyFont="1" applyBorder="1" applyAlignment="1">
      <alignment/>
    </xf>
    <xf numFmtId="0" fontId="13" fillId="32" borderId="0" xfId="0" applyFont="1" applyFill="1" applyAlignment="1">
      <alignment/>
    </xf>
    <xf numFmtId="0" fontId="15" fillId="4" borderId="0" xfId="0" applyFont="1" applyFill="1" applyBorder="1" applyAlignment="1">
      <alignment/>
    </xf>
    <xf numFmtId="0" fontId="15" fillId="0" borderId="0" xfId="0" applyFont="1" applyBorder="1" applyAlignment="1">
      <alignment/>
    </xf>
    <xf numFmtId="0" fontId="15" fillId="0" borderId="11" xfId="0" applyFont="1" applyBorder="1" applyAlignment="1">
      <alignment/>
    </xf>
    <xf numFmtId="49" fontId="14" fillId="0" borderId="12" xfId="0" applyNumberFormat="1" applyFont="1" applyBorder="1" applyAlignment="1">
      <alignment horizontal="center" vertical="center" wrapText="1"/>
    </xf>
    <xf numFmtId="191" fontId="14" fillId="0" borderId="12" xfId="0" applyNumberFormat="1" applyFont="1" applyBorder="1" applyAlignment="1">
      <alignment horizontal="center" vertical="center" wrapText="1"/>
    </xf>
    <xf numFmtId="0" fontId="14" fillId="0" borderId="12" xfId="0" applyFont="1" applyBorder="1" applyAlignment="1">
      <alignment horizontal="center" vertical="center" wrapText="1"/>
    </xf>
    <xf numFmtId="0" fontId="15" fillId="0" borderId="13" xfId="0" applyFont="1" applyBorder="1" applyAlignment="1">
      <alignment/>
    </xf>
    <xf numFmtId="49" fontId="14" fillId="0" borderId="14" xfId="0" applyNumberFormat="1" applyFont="1" applyBorder="1" applyAlignment="1">
      <alignment horizontal="center" vertical="center" wrapText="1"/>
    </xf>
    <xf numFmtId="0" fontId="14" fillId="0" borderId="14" xfId="0" applyFont="1" applyBorder="1" applyAlignment="1">
      <alignment horizontal="center" vertical="center" wrapText="1"/>
    </xf>
    <xf numFmtId="0" fontId="13" fillId="0" borderId="0" xfId="0" applyFont="1" applyBorder="1" applyAlignment="1">
      <alignment/>
    </xf>
    <xf numFmtId="0" fontId="1" fillId="0" borderId="15" xfId="0" applyFont="1" applyBorder="1" applyAlignment="1">
      <alignment horizontal="left" vertical="center" wrapText="1"/>
    </xf>
    <xf numFmtId="192" fontId="7" fillId="0" borderId="0" xfId="0" applyNumberFormat="1" applyFont="1" applyAlignment="1">
      <alignment/>
    </xf>
    <xf numFmtId="49" fontId="17" fillId="0" borderId="16" xfId="0" applyNumberFormat="1" applyFont="1" applyBorder="1" applyAlignment="1">
      <alignment horizontal="left" vertical="center"/>
    </xf>
    <xf numFmtId="0" fontId="0" fillId="0" borderId="0" xfId="0" applyFont="1" applyAlignment="1">
      <alignment/>
    </xf>
    <xf numFmtId="4" fontId="19" fillId="32" borderId="14" xfId="0" applyNumberFormat="1" applyFont="1" applyFill="1" applyBorder="1" applyAlignment="1">
      <alignment horizontal="center" vertical="center" wrapText="1"/>
    </xf>
    <xf numFmtId="4" fontId="19" fillId="32" borderId="14" xfId="0" applyNumberFormat="1" applyFont="1" applyFill="1" applyBorder="1" applyAlignment="1">
      <alignment horizontal="left" vertical="center" wrapText="1"/>
    </xf>
    <xf numFmtId="4" fontId="19" fillId="32" borderId="14" xfId="0" applyNumberFormat="1" applyFont="1" applyFill="1" applyBorder="1" applyAlignment="1">
      <alignment horizontal="left" vertical="center"/>
    </xf>
    <xf numFmtId="4" fontId="19" fillId="32" borderId="14" xfId="0" applyNumberFormat="1" applyFont="1" applyFill="1" applyBorder="1" applyAlignment="1">
      <alignment horizontal="center" vertical="center"/>
    </xf>
    <xf numFmtId="4" fontId="17" fillId="0" borderId="10" xfId="0" applyNumberFormat="1" applyFont="1" applyBorder="1" applyAlignment="1">
      <alignment wrapText="1"/>
    </xf>
    <xf numFmtId="4" fontId="19" fillId="32" borderId="14" xfId="0" applyNumberFormat="1" applyFont="1" applyFill="1" applyBorder="1" applyAlignment="1">
      <alignment horizontal="left" wrapText="1"/>
    </xf>
    <xf numFmtId="4" fontId="19" fillId="32" borderId="17" xfId="0" applyNumberFormat="1" applyFont="1" applyFill="1" applyBorder="1" applyAlignment="1">
      <alignment horizontal="center" vertical="center"/>
    </xf>
    <xf numFmtId="4" fontId="17" fillId="0" borderId="10" xfId="0" applyNumberFormat="1" applyFont="1" applyBorder="1" applyAlignment="1">
      <alignment horizontal="left" vertical="center" wrapText="1"/>
    </xf>
    <xf numFmtId="4" fontId="17" fillId="0" borderId="18" xfId="0" applyNumberFormat="1" applyFont="1" applyBorder="1" applyAlignment="1">
      <alignment horizontal="center"/>
    </xf>
    <xf numFmtId="0" fontId="17" fillId="0" borderId="10" xfId="0" applyFont="1" applyBorder="1" applyAlignment="1">
      <alignment wrapText="1"/>
    </xf>
    <xf numFmtId="4" fontId="19" fillId="32" borderId="19" xfId="0" applyNumberFormat="1" applyFont="1" applyFill="1" applyBorder="1" applyAlignment="1">
      <alignment horizontal="left"/>
    </xf>
    <xf numFmtId="4" fontId="21" fillId="32" borderId="0" xfId="0" applyNumberFormat="1" applyFont="1" applyFill="1" applyBorder="1" applyAlignment="1">
      <alignment horizontal="left" wrapText="1"/>
    </xf>
    <xf numFmtId="0" fontId="0" fillId="33" borderId="0" xfId="0" applyFill="1" applyAlignment="1">
      <alignment vertical="center"/>
    </xf>
    <xf numFmtId="0" fontId="0" fillId="33" borderId="0" xfId="0" applyFill="1" applyAlignment="1">
      <alignment/>
    </xf>
    <xf numFmtId="4" fontId="18" fillId="33" borderId="20" xfId="0" applyNumberFormat="1" applyFont="1" applyFill="1" applyBorder="1" applyAlignment="1">
      <alignment horizontal="left" vertical="center" wrapText="1"/>
    </xf>
    <xf numFmtId="4" fontId="0" fillId="33" borderId="21" xfId="0" applyNumberFormat="1" applyFont="1" applyFill="1" applyBorder="1" applyAlignment="1">
      <alignment vertical="center"/>
    </xf>
    <xf numFmtId="4" fontId="18" fillId="33" borderId="22" xfId="0" applyNumberFormat="1" applyFont="1" applyFill="1" applyBorder="1" applyAlignment="1">
      <alignment vertical="center" wrapText="1"/>
    </xf>
    <xf numFmtId="4" fontId="0" fillId="33" borderId="18" xfId="0" applyNumberFormat="1" applyFont="1" applyFill="1" applyBorder="1" applyAlignment="1">
      <alignment vertical="center"/>
    </xf>
    <xf numFmtId="4" fontId="18" fillId="33" borderId="22" xfId="0" applyNumberFormat="1" applyFont="1" applyFill="1" applyBorder="1" applyAlignment="1">
      <alignment vertical="center"/>
    </xf>
    <xf numFmtId="4" fontId="18" fillId="33" borderId="22" xfId="0" applyNumberFormat="1" applyFont="1" applyFill="1" applyBorder="1" applyAlignment="1">
      <alignment horizontal="left" vertical="top" wrapText="1"/>
    </xf>
    <xf numFmtId="4" fontId="0" fillId="33" borderId="18" xfId="0" applyNumberFormat="1" applyFont="1" applyFill="1" applyBorder="1" applyAlignment="1">
      <alignment/>
    </xf>
    <xf numFmtId="4" fontId="19" fillId="32" borderId="23" xfId="0" applyNumberFormat="1" applyFont="1" applyFill="1" applyBorder="1" applyAlignment="1">
      <alignment horizontal="center" vertical="center" wrapText="1"/>
    </xf>
    <xf numFmtId="0" fontId="17" fillId="0" borderId="14" xfId="0" applyFont="1" applyBorder="1" applyAlignment="1">
      <alignment wrapText="1"/>
    </xf>
    <xf numFmtId="0" fontId="17" fillId="0" borderId="14" xfId="0" applyFont="1" applyBorder="1" applyAlignment="1">
      <alignment horizontal="center" vertical="center"/>
    </xf>
    <xf numFmtId="201" fontId="19" fillId="32" borderId="14" xfId="0" applyNumberFormat="1" applyFont="1" applyFill="1" applyBorder="1" applyAlignment="1">
      <alignment horizontal="center" vertical="center" wrapText="1"/>
    </xf>
    <xf numFmtId="201" fontId="19" fillId="32" borderId="14" xfId="0" applyNumberFormat="1" applyFont="1" applyFill="1" applyBorder="1" applyAlignment="1">
      <alignment horizontal="left" vertical="center" wrapText="1"/>
    </xf>
    <xf numFmtId="201" fontId="19" fillId="32" borderId="14" xfId="0" applyNumberFormat="1" applyFont="1" applyFill="1" applyBorder="1" applyAlignment="1">
      <alignment horizontal="left" vertical="center"/>
    </xf>
    <xf numFmtId="201" fontId="19" fillId="32" borderId="14" xfId="0" applyNumberFormat="1" applyFont="1" applyFill="1" applyBorder="1" applyAlignment="1">
      <alignment horizontal="left" wrapText="1"/>
    </xf>
    <xf numFmtId="201" fontId="19" fillId="0" borderId="10" xfId="0" applyNumberFormat="1" applyFont="1" applyBorder="1" applyAlignment="1">
      <alignment wrapText="1"/>
    </xf>
    <xf numFmtId="4" fontId="19" fillId="32" borderId="17" xfId="0" applyNumberFormat="1" applyFont="1" applyFill="1" applyBorder="1" applyAlignment="1">
      <alignment horizontal="left" wrapText="1"/>
    </xf>
    <xf numFmtId="4" fontId="19" fillId="32" borderId="17" xfId="0" applyNumberFormat="1" applyFont="1" applyFill="1" applyBorder="1" applyAlignment="1">
      <alignment horizontal="left" vertical="center" wrapText="1"/>
    </xf>
    <xf numFmtId="191" fontId="10" fillId="0" borderId="0" xfId="0" applyNumberFormat="1" applyFont="1" applyAlignment="1">
      <alignment horizontal="center"/>
    </xf>
    <xf numFmtId="49" fontId="10" fillId="0" borderId="0" xfId="0" applyNumberFormat="1" applyFont="1" applyAlignment="1">
      <alignment horizontal="center"/>
    </xf>
    <xf numFmtId="2" fontId="10" fillId="0" borderId="0" xfId="0" applyNumberFormat="1" applyFont="1" applyAlignment="1">
      <alignment horizontal="center"/>
    </xf>
    <xf numFmtId="209" fontId="10" fillId="0" borderId="0" xfId="0" applyNumberFormat="1" applyFont="1" applyAlignment="1">
      <alignment horizontal="center"/>
    </xf>
    <xf numFmtId="0" fontId="10" fillId="0" borderId="0" xfId="0" applyFont="1" applyAlignment="1">
      <alignment horizontal="center"/>
    </xf>
    <xf numFmtId="0" fontId="14" fillId="0" borderId="0" xfId="0" applyFont="1" applyAlignment="1">
      <alignment horizontal="right"/>
    </xf>
    <xf numFmtId="201" fontId="19" fillId="32" borderId="14" xfId="61" applyNumberFormat="1" applyFont="1" applyFill="1" applyBorder="1" applyAlignment="1">
      <alignment horizontal="right" vertical="center" wrapText="1"/>
    </xf>
    <xf numFmtId="0" fontId="14" fillId="0" borderId="0" xfId="0" applyFont="1" applyBorder="1" applyAlignment="1">
      <alignment horizontal="center" wrapText="1"/>
    </xf>
    <xf numFmtId="0" fontId="0" fillId="0" borderId="0" xfId="0" applyAlignment="1">
      <alignment horizontal="center"/>
    </xf>
    <xf numFmtId="0" fontId="8" fillId="0" borderId="24" xfId="0" applyFont="1" applyBorder="1" applyAlignment="1">
      <alignment horizontal="center"/>
    </xf>
    <xf numFmtId="4" fontId="0" fillId="33" borderId="18" xfId="0" applyNumberFormat="1" applyFont="1" applyFill="1" applyBorder="1" applyAlignment="1">
      <alignment horizontal="center"/>
    </xf>
    <xf numFmtId="4" fontId="0" fillId="33" borderId="25" xfId="0" applyNumberFormat="1" applyFont="1" applyFill="1" applyBorder="1" applyAlignment="1">
      <alignment horizontal="center"/>
    </xf>
    <xf numFmtId="209" fontId="0" fillId="0" borderId="0" xfId="0" applyNumberFormat="1" applyAlignment="1">
      <alignment horizontal="center"/>
    </xf>
    <xf numFmtId="0" fontId="8" fillId="0" borderId="0" xfId="0" applyFont="1" applyBorder="1" applyAlignment="1">
      <alignment horizontal="center" wrapText="1"/>
    </xf>
    <xf numFmtId="0" fontId="18" fillId="0" borderId="17" xfId="0" applyFont="1" applyFill="1" applyBorder="1" applyAlignment="1">
      <alignment horizontal="center" wrapText="1"/>
    </xf>
    <xf numFmtId="4" fontId="0" fillId="33" borderId="21" xfId="0" applyNumberFormat="1" applyFont="1" applyFill="1" applyBorder="1" applyAlignment="1">
      <alignment horizontal="center"/>
    </xf>
    <xf numFmtId="4" fontId="0" fillId="33" borderId="26" xfId="0" applyNumberFormat="1" applyFont="1" applyFill="1" applyBorder="1" applyAlignment="1">
      <alignment horizontal="center"/>
    </xf>
    <xf numFmtId="203" fontId="19" fillId="32" borderId="14" xfId="61" applyNumberFormat="1" applyFont="1" applyFill="1" applyBorder="1" applyAlignment="1">
      <alignment horizontal="center" vertical="center"/>
    </xf>
    <xf numFmtId="4" fontId="0" fillId="33" borderId="18" xfId="0" applyNumberFormat="1" applyFont="1" applyFill="1" applyBorder="1" applyAlignment="1">
      <alignment horizontal="center" vertical="center"/>
    </xf>
    <xf numFmtId="4" fontId="0" fillId="33" borderId="25" xfId="0" applyNumberFormat="1" applyFont="1" applyFill="1" applyBorder="1" applyAlignment="1">
      <alignment horizontal="center" vertical="center"/>
    </xf>
    <xf numFmtId="202" fontId="19" fillId="32" borderId="23" xfId="61" applyNumberFormat="1" applyFont="1" applyFill="1" applyBorder="1" applyAlignment="1">
      <alignment horizontal="center" vertical="center" wrapText="1"/>
    </xf>
    <xf numFmtId="202" fontId="19" fillId="32" borderId="14" xfId="61" applyNumberFormat="1" applyFont="1" applyFill="1" applyBorder="1" applyAlignment="1">
      <alignment horizontal="center" vertical="center" wrapText="1"/>
    </xf>
    <xf numFmtId="190" fontId="19" fillId="32" borderId="17" xfId="0" applyNumberFormat="1" applyFont="1" applyFill="1" applyBorder="1" applyAlignment="1">
      <alignment horizontal="right" vertical="center" indent="1"/>
    </xf>
    <xf numFmtId="193" fontId="19" fillId="32" borderId="14" xfId="0" applyNumberFormat="1" applyFont="1" applyFill="1" applyBorder="1" applyAlignment="1">
      <alignment horizontal="right" vertical="center" indent="1"/>
    </xf>
    <xf numFmtId="193" fontId="17" fillId="32" borderId="17" xfId="0" applyNumberFormat="1" applyFont="1" applyFill="1" applyBorder="1" applyAlignment="1">
      <alignment horizontal="right" vertical="center" indent="1"/>
    </xf>
    <xf numFmtId="203" fontId="19" fillId="32" borderId="14" xfId="61" applyNumberFormat="1" applyFont="1" applyFill="1" applyBorder="1" applyAlignment="1">
      <alignment horizontal="right" vertical="center" indent="1"/>
    </xf>
    <xf numFmtId="191" fontId="4" fillId="0" borderId="0" xfId="0" applyNumberFormat="1" applyFont="1" applyBorder="1" applyAlignment="1">
      <alignment/>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191" fontId="4" fillId="0" borderId="29" xfId="0" applyNumberFormat="1" applyFont="1" applyBorder="1" applyAlignment="1">
      <alignment/>
    </xf>
    <xf numFmtId="0" fontId="15" fillId="4" borderId="10" xfId="0" applyFont="1" applyFill="1" applyBorder="1" applyAlignment="1">
      <alignment/>
    </xf>
    <xf numFmtId="0" fontId="12" fillId="0" borderId="17"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7" fillId="0" borderId="14" xfId="0" applyFont="1" applyFill="1" applyBorder="1" applyAlignment="1">
      <alignment vertical="center" wrapText="1"/>
    </xf>
    <xf numFmtId="192" fontId="19" fillId="0" borderId="14" xfId="0" applyNumberFormat="1" applyFont="1" applyFill="1" applyBorder="1" applyAlignment="1">
      <alignment horizontal="right" indent="1"/>
    </xf>
    <xf numFmtId="192" fontId="19" fillId="0" borderId="14" xfId="61" applyNumberFormat="1" applyFont="1" applyFill="1" applyBorder="1" applyAlignment="1">
      <alignment horizontal="right" vertical="center" indent="1"/>
    </xf>
    <xf numFmtId="4" fontId="19" fillId="0" borderId="14" xfId="0" applyNumberFormat="1" applyFont="1" applyFill="1" applyBorder="1" applyAlignment="1">
      <alignment horizontal="left" vertical="center" wrapText="1"/>
    </xf>
    <xf numFmtId="193" fontId="19" fillId="0" borderId="14" xfId="0" applyNumberFormat="1" applyFont="1" applyFill="1" applyBorder="1" applyAlignment="1">
      <alignment horizontal="right" vertical="center" indent="1"/>
    </xf>
    <xf numFmtId="201" fontId="19" fillId="0" borderId="14" xfId="0" applyNumberFormat="1" applyFont="1" applyFill="1" applyBorder="1" applyAlignment="1">
      <alignment horizontal="center" vertical="center"/>
    </xf>
    <xf numFmtId="202" fontId="19" fillId="0" borderId="14" xfId="61" applyNumberFormat="1" applyFont="1" applyFill="1" applyBorder="1" applyAlignment="1">
      <alignment horizontal="left" vertical="center" wrapText="1"/>
    </xf>
    <xf numFmtId="202" fontId="19" fillId="0" borderId="14" xfId="0" applyNumberFormat="1" applyFont="1" applyFill="1" applyBorder="1" applyAlignment="1">
      <alignment horizontal="center"/>
    </xf>
    <xf numFmtId="201" fontId="19" fillId="0" borderId="14" xfId="0" applyNumberFormat="1" applyFont="1" applyFill="1" applyBorder="1" applyAlignment="1">
      <alignment horizontal="center"/>
    </xf>
    <xf numFmtId="202" fontId="19" fillId="0" borderId="14" xfId="61" applyNumberFormat="1" applyFont="1" applyFill="1" applyBorder="1" applyAlignment="1">
      <alignment horizontal="center" vertical="center" wrapText="1"/>
    </xf>
    <xf numFmtId="2" fontId="17" fillId="0" borderId="17" xfId="0" applyNumberFormat="1" applyFont="1" applyFill="1" applyBorder="1" applyAlignment="1">
      <alignment horizontal="center" vertical="center"/>
    </xf>
    <xf numFmtId="0" fontId="1" fillId="0" borderId="26" xfId="0" applyFont="1" applyBorder="1" applyAlignment="1">
      <alignment horizontal="center"/>
    </xf>
    <xf numFmtId="0" fontId="1" fillId="0" borderId="30" xfId="0" applyFont="1" applyBorder="1" applyAlignment="1">
      <alignment horizontal="center" vertical="center" wrapText="1"/>
    </xf>
    <xf numFmtId="0" fontId="10" fillId="0" borderId="0" xfId="0" applyFont="1" applyBorder="1" applyAlignment="1">
      <alignment/>
    </xf>
    <xf numFmtId="0" fontId="12" fillId="0" borderId="14" xfId="0" applyFont="1" applyBorder="1" applyAlignment="1">
      <alignment horizontal="center" vertical="center" wrapText="1"/>
    </xf>
    <xf numFmtId="191" fontId="14" fillId="0" borderId="14" xfId="0" applyNumberFormat="1" applyFont="1" applyBorder="1" applyAlignment="1">
      <alignment horizontal="center" vertical="center" wrapText="1"/>
    </xf>
    <xf numFmtId="190" fontId="16" fillId="0" borderId="14" xfId="0" applyNumberFormat="1" applyFont="1" applyBorder="1" applyAlignment="1">
      <alignment horizontal="center" vertical="center" wrapText="1"/>
    </xf>
    <xf numFmtId="191" fontId="14" fillId="0" borderId="14" xfId="0" applyNumberFormat="1" applyFont="1" applyFill="1" applyBorder="1" applyAlignment="1">
      <alignment horizontal="center" vertical="center" wrapText="1"/>
    </xf>
    <xf numFmtId="4" fontId="16" fillId="0" borderId="14" xfId="0" applyNumberFormat="1" applyFont="1" applyFill="1" applyBorder="1" applyAlignment="1">
      <alignment horizontal="center" vertical="center" wrapText="1"/>
    </xf>
    <xf numFmtId="190" fontId="16" fillId="0" borderId="12" xfId="0" applyNumberFormat="1" applyFont="1" applyBorder="1" applyAlignment="1">
      <alignment horizontal="center" vertical="center" wrapText="1"/>
    </xf>
    <xf numFmtId="190" fontId="14" fillId="0" borderId="12" xfId="0" applyNumberFormat="1" applyFont="1" applyBorder="1" applyAlignment="1">
      <alignment horizontal="center" vertical="center" wrapText="1"/>
    </xf>
    <xf numFmtId="0" fontId="14" fillId="4" borderId="27" xfId="0" applyFont="1" applyFill="1" applyBorder="1" applyAlignment="1">
      <alignment horizontal="center" vertical="center" wrapText="1"/>
    </xf>
    <xf numFmtId="0" fontId="14" fillId="4" borderId="28" xfId="0" applyFont="1" applyFill="1" applyBorder="1" applyAlignment="1">
      <alignment horizontal="center" vertical="center" wrapText="1"/>
    </xf>
    <xf numFmtId="0" fontId="14" fillId="4" borderId="31" xfId="0" applyFont="1" applyFill="1" applyBorder="1" applyAlignment="1">
      <alignment horizontal="center" vertical="center" wrapText="1"/>
    </xf>
    <xf numFmtId="49" fontId="12" fillId="34" borderId="30" xfId="0" applyNumberFormat="1" applyFont="1" applyFill="1" applyBorder="1" applyAlignment="1">
      <alignment horizontal="center" vertical="justify" wrapText="1"/>
    </xf>
    <xf numFmtId="49" fontId="12" fillId="34" borderId="32" xfId="0" applyNumberFormat="1" applyFont="1" applyFill="1" applyBorder="1" applyAlignment="1">
      <alignment horizontal="center" vertical="center" wrapText="1"/>
    </xf>
    <xf numFmtId="0" fontId="12" fillId="34" borderId="32" xfId="0" applyFont="1" applyFill="1" applyBorder="1" applyAlignment="1">
      <alignment horizontal="center" vertical="center" wrapText="1"/>
    </xf>
    <xf numFmtId="190" fontId="12" fillId="34" borderId="32" xfId="0" applyNumberFormat="1" applyFont="1" applyFill="1" applyBorder="1" applyAlignment="1">
      <alignment horizontal="center" vertical="center" wrapText="1"/>
    </xf>
    <xf numFmtId="49" fontId="14" fillId="0" borderId="23" xfId="0" applyNumberFormat="1" applyFont="1" applyBorder="1" applyAlignment="1">
      <alignment horizontal="center" vertical="center" wrapText="1"/>
    </xf>
    <xf numFmtId="0" fontId="14" fillId="0" borderId="23" xfId="0" applyFont="1" applyBorder="1" applyAlignment="1">
      <alignment horizontal="center" vertical="center" wrapText="1"/>
    </xf>
    <xf numFmtId="190" fontId="16" fillId="0" borderId="23" xfId="0" applyNumberFormat="1" applyFont="1" applyBorder="1" applyAlignment="1">
      <alignment horizontal="center" vertical="center" wrapText="1"/>
    </xf>
    <xf numFmtId="190" fontId="14" fillId="0" borderId="23" xfId="0" applyNumberFormat="1" applyFont="1" applyBorder="1" applyAlignment="1">
      <alignment horizontal="center" vertical="center" wrapText="1"/>
    </xf>
    <xf numFmtId="0" fontId="14" fillId="34" borderId="32"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2" fillId="0" borderId="12" xfId="0" applyFont="1" applyBorder="1" applyAlignment="1">
      <alignment horizontal="center" vertical="center" wrapText="1"/>
    </xf>
    <xf numFmtId="214" fontId="19" fillId="32" borderId="12" xfId="61" applyNumberFormat="1" applyFont="1" applyFill="1" applyBorder="1" applyAlignment="1">
      <alignment horizontal="center" vertical="center" wrapText="1"/>
    </xf>
    <xf numFmtId="214" fontId="19" fillId="32" borderId="14" xfId="61" applyNumberFormat="1" applyFont="1" applyFill="1" applyBorder="1" applyAlignment="1">
      <alignment horizontal="center" vertical="center" wrapText="1"/>
    </xf>
    <xf numFmtId="0" fontId="11" fillId="0" borderId="0" xfId="0" applyFont="1" applyAlignment="1">
      <alignment horizontal="center"/>
    </xf>
    <xf numFmtId="191" fontId="9" fillId="0" borderId="0" xfId="0" applyNumberFormat="1" applyFont="1" applyAlignment="1">
      <alignment vertical="center" wrapText="1"/>
    </xf>
    <xf numFmtId="4" fontId="0" fillId="33" borderId="33" xfId="0" applyNumberFormat="1" applyFont="1" applyFill="1" applyBorder="1" applyAlignment="1">
      <alignment horizontal="center"/>
    </xf>
    <xf numFmtId="214" fontId="19" fillId="0" borderId="14" xfId="61" applyNumberFormat="1" applyFont="1" applyFill="1" applyBorder="1" applyAlignment="1">
      <alignment horizontal="center" vertical="center" wrapText="1"/>
    </xf>
    <xf numFmtId="0" fontId="19" fillId="0" borderId="14" xfId="0" applyFont="1" applyBorder="1" applyAlignment="1">
      <alignment horizontal="right" vertical="center" indent="1"/>
    </xf>
    <xf numFmtId="192" fontId="19" fillId="0" borderId="14" xfId="0" applyNumberFormat="1" applyFont="1" applyFill="1" applyBorder="1" applyAlignment="1">
      <alignment horizontal="center"/>
    </xf>
    <xf numFmtId="192" fontId="19" fillId="0" borderId="14" xfId="61" applyNumberFormat="1" applyFont="1" applyFill="1" applyBorder="1" applyAlignment="1">
      <alignment horizontal="center" vertical="center"/>
    </xf>
    <xf numFmtId="193" fontId="19" fillId="32" borderId="14" xfId="0" applyNumberFormat="1" applyFont="1" applyFill="1" applyBorder="1" applyAlignment="1">
      <alignment horizontal="center" vertical="center"/>
    </xf>
    <xf numFmtId="193" fontId="19" fillId="0" borderId="17" xfId="0" applyNumberFormat="1" applyFont="1" applyFill="1" applyBorder="1" applyAlignment="1">
      <alignment horizontal="center" vertical="center"/>
    </xf>
    <xf numFmtId="193" fontId="19" fillId="0" borderId="14" xfId="0" applyNumberFormat="1" applyFont="1" applyFill="1" applyBorder="1" applyAlignment="1">
      <alignment horizontal="center" vertical="center"/>
    </xf>
    <xf numFmtId="49" fontId="14" fillId="0" borderId="34" xfId="0" applyNumberFormat="1" applyFont="1" applyBorder="1" applyAlignment="1">
      <alignment horizontal="center" vertical="justify" wrapText="1"/>
    </xf>
    <xf numFmtId="49" fontId="14" fillId="0" borderId="35" xfId="0" applyNumberFormat="1" applyFont="1" applyBorder="1" applyAlignment="1">
      <alignment horizontal="center" vertical="justify" wrapText="1"/>
    </xf>
    <xf numFmtId="49" fontId="14" fillId="0" borderId="36" xfId="0" applyNumberFormat="1" applyFont="1" applyBorder="1" applyAlignment="1">
      <alignment horizontal="center" vertical="justify" wrapText="1"/>
    </xf>
    <xf numFmtId="190" fontId="12" fillId="34" borderId="32" xfId="0" applyNumberFormat="1" applyFont="1" applyFill="1" applyBorder="1" applyAlignment="1">
      <alignment horizontal="center" vertical="center"/>
    </xf>
    <xf numFmtId="202" fontId="19" fillId="32" borderId="12" xfId="61" applyNumberFormat="1" applyFont="1" applyFill="1" applyBorder="1" applyAlignment="1">
      <alignment horizontal="center" vertical="center" wrapText="1"/>
    </xf>
    <xf numFmtId="202" fontId="14" fillId="0" borderId="12" xfId="0" applyNumberFormat="1" applyFont="1" applyBorder="1" applyAlignment="1">
      <alignment horizontal="center" vertical="center" wrapText="1"/>
    </xf>
    <xf numFmtId="202" fontId="14" fillId="0" borderId="14" xfId="0" applyNumberFormat="1" applyFont="1" applyBorder="1" applyAlignment="1">
      <alignment horizontal="center" vertical="center" wrapText="1"/>
    </xf>
    <xf numFmtId="190" fontId="9" fillId="0" borderId="14" xfId="0" applyNumberFormat="1" applyFont="1" applyFill="1" applyBorder="1" applyAlignment="1">
      <alignment horizontal="center" vertical="center"/>
    </xf>
    <xf numFmtId="190" fontId="8" fillId="0" borderId="17" xfId="0" applyNumberFormat="1" applyFont="1" applyFill="1" applyBorder="1" applyAlignment="1">
      <alignment horizontal="center" vertical="center"/>
    </xf>
    <xf numFmtId="190" fontId="9" fillId="0" borderId="17" xfId="0" applyNumberFormat="1" applyFont="1" applyFill="1" applyBorder="1" applyAlignment="1">
      <alignment horizontal="center" vertical="center"/>
    </xf>
    <xf numFmtId="0" fontId="11" fillId="0" borderId="0" xfId="0" applyFont="1" applyBorder="1" applyAlignment="1">
      <alignment horizontal="center"/>
    </xf>
    <xf numFmtId="0" fontId="10" fillId="0" borderId="0" xfId="0" applyFont="1" applyBorder="1" applyAlignment="1">
      <alignment horizontal="center" vertical="top" wrapText="1"/>
    </xf>
    <xf numFmtId="192" fontId="10" fillId="0" borderId="0" xfId="0" applyNumberFormat="1" applyFont="1" applyAlignment="1">
      <alignment horizontal="center"/>
    </xf>
    <xf numFmtId="193" fontId="1" fillId="0" borderId="15" xfId="0" applyNumberFormat="1" applyFont="1" applyFill="1" applyBorder="1" applyAlignment="1">
      <alignment horizontal="center" vertical="center"/>
    </xf>
    <xf numFmtId="193" fontId="17" fillId="0" borderId="15" xfId="0" applyNumberFormat="1" applyFont="1" applyFill="1" applyBorder="1" applyAlignment="1">
      <alignment horizontal="center" vertical="center"/>
    </xf>
    <xf numFmtId="193" fontId="17" fillId="0" borderId="16" xfId="0" applyNumberFormat="1" applyFont="1" applyFill="1" applyBorder="1" applyAlignment="1">
      <alignment horizontal="center" vertical="center"/>
    </xf>
    <xf numFmtId="0" fontId="1" fillId="0" borderId="10" xfId="0" applyFont="1" applyBorder="1" applyAlignment="1">
      <alignment horizontal="center" vertical="center" wrapText="1"/>
    </xf>
    <xf numFmtId="0" fontId="1" fillId="0" borderId="37" xfId="0" applyFont="1" applyBorder="1" applyAlignment="1">
      <alignment horizontal="center" vertical="center" wrapText="1"/>
    </xf>
    <xf numFmtId="201" fontId="19" fillId="0" borderId="14" xfId="0" applyNumberFormat="1" applyFont="1" applyBorder="1" applyAlignment="1">
      <alignment vertical="center" wrapText="1"/>
    </xf>
    <xf numFmtId="203" fontId="19" fillId="32" borderId="14" xfId="61" applyNumberFormat="1" applyFont="1" applyFill="1" applyBorder="1" applyAlignment="1">
      <alignment/>
    </xf>
    <xf numFmtId="0" fontId="23" fillId="0" borderId="0" xfId="0" applyFont="1" applyAlignment="1">
      <alignment/>
    </xf>
    <xf numFmtId="4" fontId="19" fillId="0" borderId="14" xfId="0" applyNumberFormat="1" applyFont="1" applyFill="1" applyBorder="1" applyAlignment="1">
      <alignment horizontal="center"/>
    </xf>
    <xf numFmtId="49" fontId="15" fillId="0" borderId="0" xfId="0" applyNumberFormat="1" applyFont="1" applyBorder="1" applyAlignment="1">
      <alignment/>
    </xf>
    <xf numFmtId="4" fontId="17" fillId="0" borderId="14" xfId="0" applyNumberFormat="1" applyFont="1" applyBorder="1" applyAlignment="1">
      <alignment horizontal="left" vertical="center" wrapText="1"/>
    </xf>
    <xf numFmtId="0" fontId="16" fillId="0" borderId="38" xfId="0" applyNumberFormat="1" applyFont="1" applyFill="1" applyBorder="1" applyAlignment="1">
      <alignment vertical="top" wrapText="1"/>
    </xf>
    <xf numFmtId="0" fontId="16" fillId="0" borderId="31" xfId="0" applyNumberFormat="1" applyFont="1" applyFill="1" applyBorder="1" applyAlignment="1">
      <alignment vertical="top" wrapText="1"/>
    </xf>
    <xf numFmtId="0" fontId="16" fillId="0" borderId="39" xfId="0" applyNumberFormat="1" applyFont="1" applyFill="1" applyBorder="1" applyAlignment="1">
      <alignment vertical="top" wrapText="1"/>
    </xf>
    <xf numFmtId="0" fontId="16" fillId="0" borderId="40" xfId="0" applyFont="1" applyBorder="1" applyAlignment="1">
      <alignment vertical="center" wrapText="1"/>
    </xf>
    <xf numFmtId="0" fontId="16" fillId="34" borderId="41" xfId="0" applyFont="1" applyFill="1" applyBorder="1" applyAlignment="1">
      <alignment vertical="top" wrapText="1"/>
    </xf>
    <xf numFmtId="0" fontId="16" fillId="34" borderId="31" xfId="0" applyFont="1" applyFill="1" applyBorder="1" applyAlignment="1">
      <alignment vertical="top" wrapText="1"/>
    </xf>
    <xf numFmtId="0" fontId="1" fillId="0" borderId="42" xfId="0" applyFont="1" applyFill="1" applyBorder="1" applyAlignment="1">
      <alignment horizontal="center" vertical="center" wrapText="1"/>
    </xf>
    <xf numFmtId="0" fontId="1" fillId="0" borderId="43" xfId="0" applyFont="1" applyFill="1" applyBorder="1" applyAlignment="1">
      <alignment horizontal="center" vertical="center" wrapText="1"/>
    </xf>
    <xf numFmtId="0" fontId="17" fillId="0" borderId="0" xfId="0" applyFont="1" applyAlignment="1">
      <alignment horizontal="left" vertical="center" wrapText="1"/>
    </xf>
    <xf numFmtId="0" fontId="9" fillId="0" borderId="0" xfId="0" applyFont="1" applyAlignment="1">
      <alignment horizontal="left" vertical="center" wrapText="1"/>
    </xf>
    <xf numFmtId="191" fontId="9" fillId="0" borderId="0" xfId="0" applyNumberFormat="1" applyFont="1" applyAlignment="1">
      <alignment horizontal="right" vertical="center" wrapText="1"/>
    </xf>
    <xf numFmtId="0" fontId="9" fillId="0" borderId="0" xfId="0" applyFont="1" applyAlignment="1">
      <alignment horizontal="center" vertical="center" wrapText="1"/>
    </xf>
    <xf numFmtId="0" fontId="2" fillId="0" borderId="0" xfId="0" applyFont="1" applyAlignment="1">
      <alignment horizontal="center" vertical="center" wrapText="1"/>
    </xf>
    <xf numFmtId="0" fontId="1" fillId="0" borderId="44"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11" xfId="0" applyFont="1" applyFill="1" applyBorder="1" applyAlignment="1">
      <alignment horizontal="center" vertical="center" wrapText="1"/>
    </xf>
    <xf numFmtId="0" fontId="12" fillId="0" borderId="49" xfId="0" applyFont="1" applyBorder="1" applyAlignment="1">
      <alignment horizontal="center" vertical="center" wrapText="1"/>
    </xf>
    <xf numFmtId="0" fontId="12" fillId="0" borderId="50" xfId="0" applyFont="1" applyBorder="1" applyAlignment="1">
      <alignment horizontal="center" vertical="center" wrapText="1"/>
    </xf>
    <xf numFmtId="0" fontId="12" fillId="0" borderId="51" xfId="0" applyFont="1" applyBorder="1" applyAlignment="1">
      <alignment horizontal="center" vertical="center" wrapText="1"/>
    </xf>
    <xf numFmtId="0" fontId="16" fillId="34" borderId="41" xfId="0" applyFont="1" applyFill="1" applyBorder="1" applyAlignment="1">
      <alignment horizontal="center" vertical="top" wrapText="1"/>
    </xf>
    <xf numFmtId="0" fontId="16" fillId="34" borderId="31" xfId="0" applyFont="1" applyFill="1" applyBorder="1" applyAlignment="1">
      <alignment horizontal="center" vertical="top" wrapText="1"/>
    </xf>
    <xf numFmtId="0" fontId="16" fillId="34" borderId="39" xfId="0" applyFont="1" applyFill="1" applyBorder="1" applyAlignment="1">
      <alignment horizontal="center" vertical="top" wrapText="1"/>
    </xf>
    <xf numFmtId="0" fontId="12" fillId="0" borderId="14" xfId="0" applyFont="1" applyFill="1" applyBorder="1" applyAlignment="1">
      <alignment horizontal="center"/>
    </xf>
    <xf numFmtId="0" fontId="9" fillId="0" borderId="50" xfId="0" applyFont="1" applyBorder="1" applyAlignment="1">
      <alignment horizontal="center" vertical="top" wrapText="1"/>
    </xf>
    <xf numFmtId="0" fontId="10" fillId="0" borderId="51" xfId="0" applyFont="1" applyBorder="1" applyAlignment="1">
      <alignment horizontal="center" vertical="top" wrapText="1"/>
    </xf>
    <xf numFmtId="0" fontId="12" fillId="0" borderId="52"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7" xfId="0" applyFont="1" applyBorder="1" applyAlignment="1">
      <alignment horizontal="center" vertical="center" wrapText="1"/>
    </xf>
    <xf numFmtId="0" fontId="9" fillId="0" borderId="35" xfId="0" applyFont="1" applyBorder="1" applyAlignment="1">
      <alignment horizontal="left" vertical="center"/>
    </xf>
    <xf numFmtId="0" fontId="9" fillId="0" borderId="14" xfId="0" applyFont="1" applyBorder="1" applyAlignment="1">
      <alignment horizontal="left" vertical="center"/>
    </xf>
    <xf numFmtId="0" fontId="16" fillId="0" borderId="38" xfId="0" applyFont="1" applyBorder="1" applyAlignment="1">
      <alignment horizontal="center" vertical="center" wrapText="1"/>
    </xf>
    <xf numFmtId="0" fontId="16" fillId="0" borderId="31" xfId="0" applyFont="1" applyBorder="1" applyAlignment="1">
      <alignment horizontal="center" vertical="center" wrapText="1"/>
    </xf>
    <xf numFmtId="0" fontId="14" fillId="0" borderId="0" xfId="0" applyFont="1" applyBorder="1" applyAlignment="1">
      <alignment horizontal="left" vertical="top" wrapText="1"/>
    </xf>
    <xf numFmtId="0" fontId="8" fillId="0" borderId="53" xfId="0" applyFont="1" applyBorder="1" applyAlignment="1">
      <alignment horizontal="left" vertical="center"/>
    </xf>
    <xf numFmtId="0" fontId="8" fillId="0" borderId="17" xfId="0" applyFont="1" applyBorder="1" applyAlignment="1">
      <alignment horizontal="left" vertical="center"/>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12" fillId="0" borderId="54"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53" xfId="0" applyFont="1" applyBorder="1" applyAlignment="1">
      <alignment horizontal="center" vertical="center" wrapText="1"/>
    </xf>
    <xf numFmtId="0" fontId="12" fillId="0" borderId="14" xfId="0" applyFont="1" applyBorder="1" applyAlignment="1">
      <alignment horizontal="center" vertical="center"/>
    </xf>
    <xf numFmtId="0" fontId="13" fillId="0" borderId="17" xfId="0" applyFont="1" applyBorder="1" applyAlignment="1">
      <alignment horizontal="center" vertical="center"/>
    </xf>
    <xf numFmtId="0" fontId="16" fillId="0" borderId="55" xfId="0" applyFont="1" applyBorder="1" applyAlignment="1">
      <alignment horizontal="center" vertical="top" wrapText="1"/>
    </xf>
    <xf numFmtId="0" fontId="0" fillId="0" borderId="50" xfId="0" applyBorder="1" applyAlignment="1">
      <alignment vertical="top"/>
    </xf>
    <xf numFmtId="0" fontId="12" fillId="0" borderId="14" xfId="0" applyFont="1" applyFill="1" applyBorder="1" applyAlignment="1">
      <alignment horizontal="center" vertical="center" wrapText="1"/>
    </xf>
    <xf numFmtId="0" fontId="18" fillId="4" borderId="56" xfId="0" applyFont="1" applyFill="1" applyBorder="1" applyAlignment="1">
      <alignment horizontal="center" vertical="center" wrapText="1"/>
    </xf>
    <xf numFmtId="0" fontId="18" fillId="4" borderId="11" xfId="0" applyFont="1" applyFill="1" applyBorder="1" applyAlignment="1">
      <alignment horizontal="center" vertical="center" wrapText="1"/>
    </xf>
    <xf numFmtId="0" fontId="18" fillId="4" borderId="57" xfId="0" applyFont="1" applyFill="1" applyBorder="1" applyAlignment="1">
      <alignment horizontal="center" vertical="center" wrapText="1"/>
    </xf>
    <xf numFmtId="0" fontId="18" fillId="0" borderId="52" xfId="0" applyFont="1" applyFill="1" applyBorder="1" applyAlignment="1">
      <alignment horizontal="center" vertical="center" wrapText="1"/>
    </xf>
    <xf numFmtId="0" fontId="18" fillId="0" borderId="17" xfId="0" applyFont="1" applyFill="1" applyBorder="1" applyAlignment="1">
      <alignment horizontal="center" vertical="center" wrapText="1"/>
    </xf>
    <xf numFmtId="4" fontId="18" fillId="4" borderId="58" xfId="0" applyNumberFormat="1" applyFont="1" applyFill="1" applyBorder="1" applyAlignment="1">
      <alignment horizontal="center" vertical="center" wrapText="1"/>
    </xf>
    <xf numFmtId="4" fontId="18" fillId="4" borderId="24" xfId="0" applyNumberFormat="1" applyFont="1" applyFill="1" applyBorder="1" applyAlignment="1">
      <alignment horizontal="center" vertical="center" wrapText="1"/>
    </xf>
    <xf numFmtId="4" fontId="18" fillId="4" borderId="59" xfId="0" applyNumberFormat="1" applyFont="1" applyFill="1" applyBorder="1" applyAlignment="1">
      <alignment horizontal="center" vertical="center" wrapText="1"/>
    </xf>
    <xf numFmtId="4" fontId="18" fillId="33" borderId="22" xfId="0" applyNumberFormat="1" applyFont="1" applyFill="1" applyBorder="1" applyAlignment="1">
      <alignment horizontal="left" vertical="top" wrapText="1"/>
    </xf>
    <xf numFmtId="4" fontId="0" fillId="33" borderId="18" xfId="0" applyNumberFormat="1" applyFont="1" applyFill="1" applyBorder="1" applyAlignment="1">
      <alignment/>
    </xf>
    <xf numFmtId="4" fontId="0" fillId="33" borderId="25" xfId="0" applyNumberFormat="1" applyFont="1" applyFill="1" applyBorder="1" applyAlignment="1">
      <alignment/>
    </xf>
    <xf numFmtId="0" fontId="18" fillId="33" borderId="20" xfId="0" applyFont="1" applyFill="1" applyBorder="1" applyAlignment="1">
      <alignment horizontal="left" vertical="center" wrapText="1"/>
    </xf>
    <xf numFmtId="0" fontId="18" fillId="33" borderId="21" xfId="0" applyFont="1" applyFill="1" applyBorder="1" applyAlignment="1">
      <alignment horizontal="left" vertical="center" wrapText="1"/>
    </xf>
    <xf numFmtId="0" fontId="18" fillId="33" borderId="26" xfId="0" applyFont="1" applyFill="1" applyBorder="1" applyAlignment="1">
      <alignment horizontal="left" vertical="center" wrapText="1"/>
    </xf>
    <xf numFmtId="4" fontId="18" fillId="32" borderId="60" xfId="0" applyNumberFormat="1" applyFont="1" applyFill="1" applyBorder="1" applyAlignment="1">
      <alignment horizontal="center"/>
    </xf>
    <xf numFmtId="4" fontId="19" fillId="32" borderId="60" xfId="0" applyNumberFormat="1" applyFont="1" applyFill="1" applyBorder="1" applyAlignment="1">
      <alignment horizontal="center"/>
    </xf>
    <xf numFmtId="4" fontId="19" fillId="32" borderId="0" xfId="0" applyNumberFormat="1" applyFont="1" applyFill="1" applyBorder="1" applyAlignment="1">
      <alignment horizontal="center"/>
    </xf>
    <xf numFmtId="0" fontId="14" fillId="0" borderId="0" xfId="0" applyFont="1" applyBorder="1" applyAlignment="1">
      <alignment horizontal="left" wrapText="1"/>
    </xf>
    <xf numFmtId="0" fontId="0" fillId="0" borderId="0" xfId="0" applyAlignment="1">
      <alignment horizontal="left"/>
    </xf>
    <xf numFmtId="0" fontId="18" fillId="0" borderId="20" xfId="0" applyFont="1" applyFill="1" applyBorder="1" applyAlignment="1">
      <alignment horizontal="center"/>
    </xf>
    <xf numFmtId="0" fontId="1" fillId="0" borderId="26" xfId="0" applyFont="1" applyBorder="1" applyAlignment="1">
      <alignment horizontal="center"/>
    </xf>
    <xf numFmtId="0" fontId="1" fillId="0" borderId="20" xfId="0" applyFont="1" applyBorder="1" applyAlignment="1">
      <alignment horizontal="right"/>
    </xf>
    <xf numFmtId="0" fontId="1" fillId="0" borderId="21" xfId="0" applyFont="1" applyBorder="1" applyAlignment="1">
      <alignment horizontal="right"/>
    </xf>
    <xf numFmtId="201" fontId="18" fillId="33" borderId="22" xfId="0" applyNumberFormat="1" applyFont="1" applyFill="1" applyBorder="1" applyAlignment="1">
      <alignment vertical="center" wrapText="1"/>
    </xf>
    <xf numFmtId="201" fontId="18" fillId="33" borderId="18" xfId="0" applyNumberFormat="1" applyFont="1" applyFill="1" applyBorder="1" applyAlignment="1">
      <alignment vertical="center" wrapText="1"/>
    </xf>
    <xf numFmtId="201" fontId="18" fillId="33" borderId="61" xfId="0" applyNumberFormat="1" applyFont="1" applyFill="1" applyBorder="1" applyAlignment="1">
      <alignment vertical="center" wrapText="1"/>
    </xf>
    <xf numFmtId="201" fontId="18" fillId="33" borderId="22" xfId="0" applyNumberFormat="1" applyFont="1" applyFill="1" applyBorder="1" applyAlignment="1">
      <alignment vertical="center"/>
    </xf>
    <xf numFmtId="201" fontId="18" fillId="33" borderId="18" xfId="0" applyNumberFormat="1" applyFont="1" applyFill="1" applyBorder="1" applyAlignment="1">
      <alignment vertical="center"/>
    </xf>
    <xf numFmtId="201" fontId="18" fillId="33" borderId="25" xfId="0" applyNumberFormat="1" applyFont="1" applyFill="1" applyBorder="1" applyAlignment="1">
      <alignment vertical="center"/>
    </xf>
  </cellXfs>
  <cellStyles count="49">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Нейтральний" xfId="52"/>
    <cellStyle name="Обчислення" xfId="53"/>
    <cellStyle name="Followed Hyperlink" xfId="54"/>
    <cellStyle name="Підсумок" xfId="55"/>
    <cellStyle name="Поганий" xfId="56"/>
    <cellStyle name="Примітка" xfId="57"/>
    <cellStyle name="Результат" xfId="58"/>
    <cellStyle name="Текст попередження" xfId="59"/>
    <cellStyle name="Текст пояснення"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13"/>
  <sheetViews>
    <sheetView view="pageBreakPreview" zoomScale="110" zoomScaleSheetLayoutView="110" zoomScalePageLayoutView="0" workbookViewId="0" topLeftCell="A7">
      <selection activeCell="I8" sqref="I8:I9"/>
    </sheetView>
  </sheetViews>
  <sheetFormatPr defaultColWidth="9.140625" defaultRowHeight="15"/>
  <cols>
    <col min="1" max="1" width="49.7109375" style="0" customWidth="1"/>
    <col min="2" max="2" width="12.421875" style="0" customWidth="1"/>
    <col min="3" max="3" width="13.00390625" style="0" bestFit="1" customWidth="1"/>
    <col min="4" max="4" width="13.421875" style="0" customWidth="1"/>
    <col min="5" max="5" width="13.140625" style="0" customWidth="1"/>
    <col min="6" max="6" width="13.8515625" style="0" customWidth="1"/>
    <col min="7" max="7" width="16.28125" style="0" customWidth="1"/>
  </cols>
  <sheetData>
    <row r="1" spans="1:7" ht="51" customHeight="1">
      <c r="A1" s="6"/>
      <c r="B1" s="6"/>
      <c r="C1" s="6"/>
      <c r="D1" s="6"/>
      <c r="E1" s="181" t="s">
        <v>74</v>
      </c>
      <c r="F1" s="181"/>
      <c r="G1" s="181"/>
    </row>
    <row r="2" spans="2:9" ht="21" customHeight="1">
      <c r="B2" s="1"/>
      <c r="C2" s="1"/>
      <c r="E2" s="181"/>
      <c r="F2" s="181"/>
      <c r="G2" s="181"/>
      <c r="H2" s="1"/>
      <c r="I2" s="1"/>
    </row>
    <row r="3" spans="1:7" s="12" customFormat="1" ht="57" customHeight="1">
      <c r="A3" s="184" t="s">
        <v>52</v>
      </c>
      <c r="B3" s="185"/>
      <c r="C3" s="185"/>
      <c r="D3" s="185"/>
      <c r="E3" s="185"/>
      <c r="F3" s="185"/>
      <c r="G3" s="185"/>
    </row>
    <row r="4" spans="1:7" s="7" customFormat="1" ht="19.5" customHeight="1" thickBot="1">
      <c r="A4" s="8"/>
      <c r="B4" s="8"/>
      <c r="C4" s="8"/>
      <c r="D4" s="8"/>
      <c r="E4" s="8"/>
      <c r="F4" s="8"/>
      <c r="G4" s="9" t="s">
        <v>13</v>
      </c>
    </row>
    <row r="5" spans="1:7" s="14" customFormat="1" ht="21" customHeight="1" thickBot="1">
      <c r="A5" s="186" t="s">
        <v>0</v>
      </c>
      <c r="B5" s="189" t="s">
        <v>1</v>
      </c>
      <c r="C5" s="190"/>
      <c r="D5" s="190"/>
      <c r="E5" s="190"/>
      <c r="F5" s="191"/>
      <c r="G5" s="186" t="s">
        <v>4</v>
      </c>
    </row>
    <row r="6" spans="1:7" s="14" customFormat="1" ht="15.75" thickBot="1">
      <c r="A6" s="187"/>
      <c r="B6" s="179" t="s">
        <v>24</v>
      </c>
      <c r="C6" s="192"/>
      <c r="D6" s="180"/>
      <c r="E6" s="179" t="s">
        <v>25</v>
      </c>
      <c r="F6" s="180"/>
      <c r="G6" s="187"/>
    </row>
    <row r="7" spans="1:7" s="14" customFormat="1" ht="57" customHeight="1" thickBot="1">
      <c r="A7" s="188"/>
      <c r="B7" s="95">
        <v>2021</v>
      </c>
      <c r="C7" s="96">
        <v>2022</v>
      </c>
      <c r="D7" s="165">
        <v>2023</v>
      </c>
      <c r="E7" s="114">
        <v>2024</v>
      </c>
      <c r="F7" s="166">
        <v>2025</v>
      </c>
      <c r="G7" s="188"/>
    </row>
    <row r="8" spans="1:8" s="14" customFormat="1" ht="20.25" customHeight="1" thickBot="1">
      <c r="A8" s="33" t="s">
        <v>5</v>
      </c>
      <c r="B8" s="162">
        <f>'Д.2 Напрями та заходи'!G25</f>
        <v>780</v>
      </c>
      <c r="C8" s="162">
        <f>'Д.2 Напрями та заходи'!H25</f>
        <v>2425.5</v>
      </c>
      <c r="D8" s="162">
        <f>'Д.2 Напрями та заходи'!I25</f>
        <v>2546.8</v>
      </c>
      <c r="E8" s="162">
        <f>'Д.2 Напрями та заходи'!J25</f>
        <v>2619.7</v>
      </c>
      <c r="F8" s="162">
        <f>'Д.2 Напрями та заходи'!K25</f>
        <v>2760.7</v>
      </c>
      <c r="G8" s="162">
        <f>SUM(B8:F8)</f>
        <v>11132.7</v>
      </c>
      <c r="H8" s="34"/>
    </row>
    <row r="9" spans="1:7" s="36" customFormat="1" ht="30.75" customHeight="1" thickBot="1">
      <c r="A9" s="35" t="s">
        <v>26</v>
      </c>
      <c r="B9" s="163">
        <f>'Д.2 Напрями та заходи'!G26</f>
        <v>780</v>
      </c>
      <c r="C9" s="163">
        <f>'Д.2 Напрями та заходи'!H26</f>
        <v>2425.5</v>
      </c>
      <c r="D9" s="163">
        <f>'Д.2 Напрями та заходи'!I26</f>
        <v>2546.8</v>
      </c>
      <c r="E9" s="163">
        <f>'Д.2 Напрями та заходи'!J26</f>
        <v>2619.7</v>
      </c>
      <c r="F9" s="163">
        <f>'Д.2 Напрями та заходи'!K26</f>
        <v>2760.7</v>
      </c>
      <c r="G9" s="164">
        <f>SUM(B9:F9)</f>
        <v>11132.7</v>
      </c>
    </row>
    <row r="10" spans="1:7" s="10" customFormat="1" ht="112.5" customHeight="1">
      <c r="A10" s="182" t="s">
        <v>116</v>
      </c>
      <c r="B10" s="182"/>
      <c r="C10" s="182"/>
      <c r="D10" s="11"/>
      <c r="E10" s="183" t="s">
        <v>117</v>
      </c>
      <c r="F10" s="183"/>
      <c r="G10" s="183"/>
    </row>
    <row r="11" spans="1:7" ht="74.25" customHeight="1">
      <c r="A11" s="2"/>
      <c r="B11" s="3"/>
      <c r="C11" s="94"/>
      <c r="D11" s="3"/>
      <c r="E11" s="3"/>
      <c r="F11" s="3"/>
      <c r="G11" s="3"/>
    </row>
    <row r="12" spans="1:7" ht="15">
      <c r="A12" s="2"/>
      <c r="B12" s="3"/>
      <c r="C12" s="3"/>
      <c r="D12" s="3"/>
      <c r="E12" s="97"/>
      <c r="F12" s="3"/>
      <c r="G12" s="3"/>
    </row>
    <row r="13" spans="1:7" ht="15">
      <c r="A13" s="2"/>
      <c r="B13" s="3"/>
      <c r="C13" s="3"/>
      <c r="D13" s="3"/>
      <c r="E13" s="3"/>
      <c r="F13" s="3"/>
      <c r="G13" s="3"/>
    </row>
  </sheetData>
  <sheetProtection/>
  <mergeCells count="9">
    <mergeCell ref="E6:F6"/>
    <mergeCell ref="E1:G2"/>
    <mergeCell ref="A10:C10"/>
    <mergeCell ref="E10:G10"/>
    <mergeCell ref="A3:G3"/>
    <mergeCell ref="A5:A7"/>
    <mergeCell ref="B5:F5"/>
    <mergeCell ref="G5:G7"/>
    <mergeCell ref="B6:D6"/>
  </mergeCells>
  <printOptions/>
  <pageMargins left="0.7086614173228347" right="0.47" top="0.7"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M80"/>
  <sheetViews>
    <sheetView view="pageBreakPreview" zoomScale="70" zoomScaleNormal="90" zoomScaleSheetLayoutView="70" workbookViewId="0" topLeftCell="A1">
      <selection activeCell="G8" sqref="G8"/>
    </sheetView>
  </sheetViews>
  <sheetFormatPr defaultColWidth="9.140625" defaultRowHeight="15"/>
  <cols>
    <col min="1" max="1" width="4.140625" style="19" customWidth="1"/>
    <col min="2" max="2" width="16.421875" style="0" customWidth="1"/>
    <col min="3" max="3" width="15.8515625" style="0" customWidth="1"/>
    <col min="4" max="4" width="10.57421875" style="0" customWidth="1"/>
    <col min="5" max="5" width="19.421875" style="0" customWidth="1"/>
    <col min="6" max="6" width="14.00390625" style="5" customWidth="1"/>
    <col min="7" max="7" width="14.00390625" style="76" customWidth="1"/>
    <col min="8" max="8" width="13.28125" style="76" customWidth="1"/>
    <col min="9" max="9" width="12.8515625" style="76" customWidth="1"/>
    <col min="10" max="10" width="12.57421875" style="76" customWidth="1"/>
    <col min="11" max="11" width="12.8515625" style="76" customWidth="1"/>
    <col min="12" max="12" width="14.00390625" style="76" customWidth="1"/>
    <col min="13" max="13" width="38.140625" style="0" customWidth="1"/>
  </cols>
  <sheetData>
    <row r="1" spans="1:13" ht="67.5" customHeight="1">
      <c r="A1" s="20"/>
      <c r="B1" s="20"/>
      <c r="C1" s="21"/>
      <c r="D1" s="21"/>
      <c r="E1" s="21"/>
      <c r="F1" s="21"/>
      <c r="G1" s="159"/>
      <c r="H1" s="159"/>
      <c r="I1" s="159"/>
      <c r="J1" s="159"/>
      <c r="K1" s="160"/>
      <c r="L1" s="209" t="s">
        <v>27</v>
      </c>
      <c r="M1" s="209"/>
    </row>
    <row r="2" spans="1:13" ht="39" customHeight="1">
      <c r="A2" s="212" t="s">
        <v>28</v>
      </c>
      <c r="B2" s="213"/>
      <c r="C2" s="213"/>
      <c r="D2" s="213"/>
      <c r="E2" s="213"/>
      <c r="F2" s="213"/>
      <c r="G2" s="213"/>
      <c r="H2" s="213"/>
      <c r="I2" s="213"/>
      <c r="J2" s="213"/>
      <c r="K2" s="213"/>
      <c r="L2" s="213"/>
      <c r="M2" s="213"/>
    </row>
    <row r="3" spans="1:13" ht="20.25" customHeight="1" thickBot="1">
      <c r="A3" s="115"/>
      <c r="B3" s="7"/>
      <c r="C3" s="7"/>
      <c r="D3" s="7"/>
      <c r="E3" s="7"/>
      <c r="F3" s="7"/>
      <c r="G3" s="72"/>
      <c r="H3" s="72"/>
      <c r="I3" s="72"/>
      <c r="J3" s="72"/>
      <c r="K3" s="72"/>
      <c r="L3" s="72"/>
      <c r="M3" s="73"/>
    </row>
    <row r="4" spans="1:13" s="17" customFormat="1" ht="55.5" customHeight="1">
      <c r="A4" s="214" t="s">
        <v>6</v>
      </c>
      <c r="B4" s="202" t="s">
        <v>7</v>
      </c>
      <c r="C4" s="202" t="s">
        <v>8</v>
      </c>
      <c r="D4" s="202" t="s">
        <v>9</v>
      </c>
      <c r="E4" s="202" t="s">
        <v>10</v>
      </c>
      <c r="F4" s="202" t="s">
        <v>11</v>
      </c>
      <c r="G4" s="202" t="s">
        <v>110</v>
      </c>
      <c r="H4" s="202"/>
      <c r="I4" s="202"/>
      <c r="J4" s="202"/>
      <c r="K4" s="202"/>
      <c r="L4" s="202"/>
      <c r="M4" s="193" t="s">
        <v>22</v>
      </c>
    </row>
    <row r="5" spans="1:13" s="17" customFormat="1" ht="12.75">
      <c r="A5" s="215"/>
      <c r="B5" s="203"/>
      <c r="C5" s="203"/>
      <c r="D5" s="203"/>
      <c r="E5" s="203"/>
      <c r="F5" s="203"/>
      <c r="G5" s="221" t="s">
        <v>2</v>
      </c>
      <c r="H5" s="221"/>
      <c r="I5" s="221"/>
      <c r="J5" s="199" t="s">
        <v>3</v>
      </c>
      <c r="K5" s="199"/>
      <c r="L5" s="217" t="s">
        <v>29</v>
      </c>
      <c r="M5" s="194"/>
    </row>
    <row r="6" spans="1:13" s="22" customFormat="1" ht="13.5" thickBot="1">
      <c r="A6" s="216"/>
      <c r="B6" s="204"/>
      <c r="C6" s="204"/>
      <c r="D6" s="204"/>
      <c r="E6" s="204"/>
      <c r="F6" s="204"/>
      <c r="G6" s="99">
        <v>2021</v>
      </c>
      <c r="H6" s="99">
        <v>2022</v>
      </c>
      <c r="I6" s="99">
        <v>2023</v>
      </c>
      <c r="J6" s="99">
        <v>2024</v>
      </c>
      <c r="K6" s="99">
        <v>2025</v>
      </c>
      <c r="L6" s="218"/>
      <c r="M6" s="195"/>
    </row>
    <row r="7" spans="1:15" s="23" customFormat="1" ht="19.5" customHeight="1" thickBot="1">
      <c r="A7" s="123">
        <v>1</v>
      </c>
      <c r="B7" s="124">
        <v>2</v>
      </c>
      <c r="C7" s="124">
        <v>3</v>
      </c>
      <c r="D7" s="124">
        <v>4</v>
      </c>
      <c r="E7" s="124">
        <v>5</v>
      </c>
      <c r="F7" s="124">
        <v>6</v>
      </c>
      <c r="G7" s="124">
        <v>7</v>
      </c>
      <c r="H7" s="124">
        <v>8</v>
      </c>
      <c r="I7" s="124">
        <v>9</v>
      </c>
      <c r="J7" s="124">
        <v>10</v>
      </c>
      <c r="K7" s="124">
        <v>11</v>
      </c>
      <c r="L7" s="124">
        <v>12</v>
      </c>
      <c r="M7" s="125">
        <v>13</v>
      </c>
      <c r="O7" s="98"/>
    </row>
    <row r="8" spans="1:39" s="25" customFormat="1" ht="128.25" customHeight="1" thickBot="1">
      <c r="A8" s="126" t="s">
        <v>30</v>
      </c>
      <c r="B8" s="127" t="s">
        <v>128</v>
      </c>
      <c r="C8" s="128"/>
      <c r="D8" s="128" t="s">
        <v>31</v>
      </c>
      <c r="E8" s="128" t="s">
        <v>94</v>
      </c>
      <c r="F8" s="128" t="s">
        <v>12</v>
      </c>
      <c r="G8" s="129">
        <f>SUM(G9:G17)</f>
        <v>780</v>
      </c>
      <c r="H8" s="129">
        <f>SUM(H9:H17)</f>
        <v>1052.8</v>
      </c>
      <c r="I8" s="129">
        <f>SUM(I9:I17)</f>
        <v>1136</v>
      </c>
      <c r="J8" s="129">
        <f>SUM(J9:J17)</f>
        <v>1192</v>
      </c>
      <c r="K8" s="129">
        <f>SUM(K9:K17)</f>
        <v>1316</v>
      </c>
      <c r="L8" s="129">
        <f>SUM(G8:K8)</f>
        <v>5476.8</v>
      </c>
      <c r="M8" s="196" t="s">
        <v>113</v>
      </c>
      <c r="N8" s="24"/>
      <c r="O8" s="24"/>
      <c r="P8" s="24"/>
      <c r="Q8" s="24"/>
      <c r="R8" s="24"/>
      <c r="S8" s="24"/>
      <c r="T8" s="24"/>
      <c r="U8" s="24"/>
      <c r="V8" s="24"/>
      <c r="W8" s="24"/>
      <c r="X8" s="24"/>
      <c r="Y8" s="24"/>
      <c r="Z8" s="24"/>
      <c r="AA8" s="24"/>
      <c r="AB8" s="24"/>
      <c r="AC8" s="24"/>
      <c r="AD8" s="24"/>
      <c r="AE8" s="24"/>
      <c r="AF8" s="24"/>
      <c r="AG8" s="24"/>
      <c r="AH8" s="24"/>
      <c r="AI8" s="24"/>
      <c r="AJ8" s="24"/>
      <c r="AK8" s="24"/>
      <c r="AL8" s="24"/>
      <c r="AM8" s="24"/>
    </row>
    <row r="9" spans="1:39" s="29" customFormat="1" ht="145.5" customHeight="1">
      <c r="A9" s="149" t="s">
        <v>21</v>
      </c>
      <c r="B9" s="26"/>
      <c r="C9" s="27" t="s">
        <v>53</v>
      </c>
      <c r="D9" s="28" t="s">
        <v>31</v>
      </c>
      <c r="E9" s="100" t="s">
        <v>86</v>
      </c>
      <c r="F9" s="28" t="s">
        <v>12</v>
      </c>
      <c r="G9" s="121">
        <v>472.2</v>
      </c>
      <c r="H9" s="121">
        <v>131.6</v>
      </c>
      <c r="I9" s="121">
        <v>142</v>
      </c>
      <c r="J9" s="121">
        <v>149</v>
      </c>
      <c r="K9" s="121">
        <v>164.5</v>
      </c>
      <c r="L9" s="122">
        <f>SUM(G9:K9)</f>
        <v>1059.3</v>
      </c>
      <c r="M9" s="197"/>
      <c r="N9" s="24"/>
      <c r="O9" s="24"/>
      <c r="P9" s="24"/>
      <c r="Q9" s="24"/>
      <c r="R9" s="24"/>
      <c r="S9" s="24"/>
      <c r="T9" s="24"/>
      <c r="U9" s="24"/>
      <c r="V9" s="24"/>
      <c r="W9" s="24"/>
      <c r="X9" s="24"/>
      <c r="Y9" s="24"/>
      <c r="Z9" s="24"/>
      <c r="AA9" s="24"/>
      <c r="AB9" s="24"/>
      <c r="AC9" s="24"/>
      <c r="AD9" s="24"/>
      <c r="AE9" s="24"/>
      <c r="AF9" s="24"/>
      <c r="AG9" s="24"/>
      <c r="AH9" s="24"/>
      <c r="AI9" s="24"/>
      <c r="AJ9" s="24"/>
      <c r="AK9" s="24"/>
      <c r="AL9" s="24"/>
      <c r="AM9" s="24"/>
    </row>
    <row r="10" spans="1:13" s="24" customFormat="1" ht="150" customHeight="1">
      <c r="A10" s="150" t="s">
        <v>32</v>
      </c>
      <c r="B10" s="30"/>
      <c r="C10" s="117" t="s">
        <v>54</v>
      </c>
      <c r="D10" s="31" t="s">
        <v>31</v>
      </c>
      <c r="E10" s="101" t="s">
        <v>89</v>
      </c>
      <c r="F10" s="31" t="s">
        <v>12</v>
      </c>
      <c r="G10" s="118">
        <v>103.9</v>
      </c>
      <c r="H10" s="118">
        <v>131.6</v>
      </c>
      <c r="I10" s="118">
        <v>142</v>
      </c>
      <c r="J10" s="118">
        <v>149</v>
      </c>
      <c r="K10" s="118">
        <v>164.5</v>
      </c>
      <c r="L10" s="122">
        <f aca="true" t="shared" si="0" ref="L10:L16">SUM(G10:K10)</f>
        <v>691</v>
      </c>
      <c r="M10" s="198"/>
    </row>
    <row r="11" spans="1:13" s="24" customFormat="1" ht="132" customHeight="1">
      <c r="A11" s="150" t="s">
        <v>33</v>
      </c>
      <c r="B11" s="30"/>
      <c r="C11" s="119" t="s">
        <v>91</v>
      </c>
      <c r="D11" s="31" t="s">
        <v>31</v>
      </c>
      <c r="E11" s="101" t="s">
        <v>87</v>
      </c>
      <c r="F11" s="31" t="s">
        <v>12</v>
      </c>
      <c r="G11" s="118">
        <v>0</v>
      </c>
      <c r="H11" s="118">
        <v>131.6</v>
      </c>
      <c r="I11" s="118">
        <v>142</v>
      </c>
      <c r="J11" s="118">
        <v>149</v>
      </c>
      <c r="K11" s="118">
        <v>164.5</v>
      </c>
      <c r="L11" s="122">
        <f t="shared" si="0"/>
        <v>587.1</v>
      </c>
      <c r="M11" s="173" t="s">
        <v>113</v>
      </c>
    </row>
    <row r="12" spans="1:13" s="24" customFormat="1" ht="137.25" customHeight="1">
      <c r="A12" s="150" t="s">
        <v>34</v>
      </c>
      <c r="B12" s="30"/>
      <c r="C12" s="117" t="s">
        <v>85</v>
      </c>
      <c r="D12" s="31" t="s">
        <v>31</v>
      </c>
      <c r="E12" s="101" t="s">
        <v>87</v>
      </c>
      <c r="F12" s="31" t="s">
        <v>12</v>
      </c>
      <c r="G12" s="118">
        <v>0</v>
      </c>
      <c r="H12" s="118">
        <v>131.6</v>
      </c>
      <c r="I12" s="118">
        <v>142</v>
      </c>
      <c r="J12" s="118">
        <v>149</v>
      </c>
      <c r="K12" s="118">
        <v>164.5</v>
      </c>
      <c r="L12" s="122">
        <f t="shared" si="0"/>
        <v>587.1</v>
      </c>
      <c r="M12" s="174"/>
    </row>
    <row r="13" spans="1:13" s="24" customFormat="1" ht="145.5" customHeight="1">
      <c r="A13" s="150" t="s">
        <v>35</v>
      </c>
      <c r="B13" s="30"/>
      <c r="C13" s="117" t="s">
        <v>55</v>
      </c>
      <c r="D13" s="31" t="s">
        <v>31</v>
      </c>
      <c r="E13" s="101" t="s">
        <v>86</v>
      </c>
      <c r="F13" s="31" t="s">
        <v>12</v>
      </c>
      <c r="G13" s="118">
        <v>0</v>
      </c>
      <c r="H13" s="118">
        <v>131.6</v>
      </c>
      <c r="I13" s="118">
        <v>142</v>
      </c>
      <c r="J13" s="118">
        <v>149</v>
      </c>
      <c r="K13" s="118">
        <v>164.5</v>
      </c>
      <c r="L13" s="122">
        <f t="shared" si="0"/>
        <v>587.1</v>
      </c>
      <c r="M13" s="174"/>
    </row>
    <row r="14" spans="1:13" s="24" customFormat="1" ht="140.25" customHeight="1">
      <c r="A14" s="150" t="s">
        <v>36</v>
      </c>
      <c r="B14" s="30"/>
      <c r="C14" s="117" t="s">
        <v>56</v>
      </c>
      <c r="D14" s="31" t="s">
        <v>31</v>
      </c>
      <c r="E14" s="101" t="s">
        <v>86</v>
      </c>
      <c r="F14" s="31" t="s">
        <v>12</v>
      </c>
      <c r="G14" s="118">
        <v>0</v>
      </c>
      <c r="H14" s="118">
        <v>131.6</v>
      </c>
      <c r="I14" s="118">
        <v>142</v>
      </c>
      <c r="J14" s="118">
        <v>149</v>
      </c>
      <c r="K14" s="118">
        <v>164.5</v>
      </c>
      <c r="L14" s="122">
        <f t="shared" si="0"/>
        <v>587.1</v>
      </c>
      <c r="M14" s="175"/>
    </row>
    <row r="15" spans="1:13" s="24" customFormat="1" ht="136.5" customHeight="1">
      <c r="A15" s="150" t="s">
        <v>37</v>
      </c>
      <c r="B15" s="30"/>
      <c r="C15" s="31" t="s">
        <v>57</v>
      </c>
      <c r="D15" s="31" t="s">
        <v>31</v>
      </c>
      <c r="E15" s="101" t="s">
        <v>86</v>
      </c>
      <c r="F15" s="31" t="s">
        <v>12</v>
      </c>
      <c r="G15" s="118">
        <v>103.9</v>
      </c>
      <c r="H15" s="118">
        <v>131.6</v>
      </c>
      <c r="I15" s="118">
        <v>142</v>
      </c>
      <c r="J15" s="118">
        <v>149</v>
      </c>
      <c r="K15" s="118">
        <v>164.5</v>
      </c>
      <c r="L15" s="122">
        <f t="shared" si="0"/>
        <v>691</v>
      </c>
      <c r="M15" s="207"/>
    </row>
    <row r="16" spans="1:13" s="24" customFormat="1" ht="139.5" customHeight="1">
      <c r="A16" s="150" t="s">
        <v>42</v>
      </c>
      <c r="B16" s="30"/>
      <c r="C16" s="31" t="s">
        <v>58</v>
      </c>
      <c r="D16" s="31" t="s">
        <v>31</v>
      </c>
      <c r="E16" s="101" t="s">
        <v>88</v>
      </c>
      <c r="F16" s="31" t="s">
        <v>12</v>
      </c>
      <c r="G16" s="118">
        <v>0</v>
      </c>
      <c r="H16" s="118">
        <v>131.6</v>
      </c>
      <c r="I16" s="118">
        <v>142</v>
      </c>
      <c r="J16" s="118">
        <v>149</v>
      </c>
      <c r="K16" s="118">
        <v>164.5</v>
      </c>
      <c r="L16" s="122">
        <f t="shared" si="0"/>
        <v>587.1</v>
      </c>
      <c r="M16" s="208"/>
    </row>
    <row r="17" spans="1:13" s="24" customFormat="1" ht="161.25" customHeight="1" thickBot="1">
      <c r="A17" s="151" t="s">
        <v>114</v>
      </c>
      <c r="B17" s="130"/>
      <c r="C17" s="131" t="s">
        <v>126</v>
      </c>
      <c r="D17" s="131">
        <v>2021</v>
      </c>
      <c r="E17" s="101" t="s">
        <v>95</v>
      </c>
      <c r="F17" s="131" t="s">
        <v>12</v>
      </c>
      <c r="G17" s="132">
        <v>100</v>
      </c>
      <c r="H17" s="132">
        <v>0</v>
      </c>
      <c r="I17" s="132">
        <v>0</v>
      </c>
      <c r="J17" s="132">
        <v>0</v>
      </c>
      <c r="K17" s="132">
        <v>0</v>
      </c>
      <c r="L17" s="122">
        <f>SUM(G17:K17)</f>
        <v>100</v>
      </c>
      <c r="M17" s="176"/>
    </row>
    <row r="18" spans="1:13" s="24" customFormat="1" ht="94.5" customHeight="1" thickBot="1">
      <c r="A18" s="126" t="s">
        <v>38</v>
      </c>
      <c r="B18" s="127" t="s">
        <v>39</v>
      </c>
      <c r="C18" s="134"/>
      <c r="D18" s="128" t="s">
        <v>31</v>
      </c>
      <c r="E18" s="128" t="s">
        <v>96</v>
      </c>
      <c r="F18" s="134" t="s">
        <v>12</v>
      </c>
      <c r="G18" s="152">
        <f>SUM(G19+G20+G21)</f>
        <v>0</v>
      </c>
      <c r="H18" s="152">
        <f>SUM(H19+H20+H21)</f>
        <v>665</v>
      </c>
      <c r="I18" s="152">
        <f>SUM(I19+I20+I21)</f>
        <v>675.5</v>
      </c>
      <c r="J18" s="152">
        <f>SUM(J19+J20+J21)</f>
        <v>685.8</v>
      </c>
      <c r="K18" s="152">
        <f>SUM(K19+K20+K21)</f>
        <v>696.2</v>
      </c>
      <c r="L18" s="152">
        <f>SUM(G18:K18)</f>
        <v>2722.5</v>
      </c>
      <c r="M18" s="177" t="s">
        <v>108</v>
      </c>
    </row>
    <row r="19" spans="1:15" s="24" customFormat="1" ht="174" customHeight="1">
      <c r="A19" s="149" t="s">
        <v>18</v>
      </c>
      <c r="B19" s="28"/>
      <c r="C19" s="28" t="s">
        <v>59</v>
      </c>
      <c r="D19" s="28" t="s">
        <v>31</v>
      </c>
      <c r="E19" s="100" t="s">
        <v>95</v>
      </c>
      <c r="F19" s="26" t="s">
        <v>12</v>
      </c>
      <c r="G19" s="26" t="s">
        <v>115</v>
      </c>
      <c r="H19" s="26" t="s">
        <v>97</v>
      </c>
      <c r="I19" s="26" t="s">
        <v>98</v>
      </c>
      <c r="J19" s="26" t="s">
        <v>99</v>
      </c>
      <c r="K19" s="26" t="s">
        <v>100</v>
      </c>
      <c r="L19" s="122">
        <f>G19+H19+I19+J19+K19</f>
        <v>353.29999999999995</v>
      </c>
      <c r="M19" s="178"/>
      <c r="O19" s="171"/>
    </row>
    <row r="20" spans="1:13" s="24" customFormat="1" ht="247.5" customHeight="1">
      <c r="A20" s="150" t="s">
        <v>19</v>
      </c>
      <c r="B20" s="31"/>
      <c r="C20" s="101" t="s">
        <v>109</v>
      </c>
      <c r="D20" s="31" t="s">
        <v>31</v>
      </c>
      <c r="E20" s="101" t="s">
        <v>95</v>
      </c>
      <c r="F20" s="30" t="s">
        <v>12</v>
      </c>
      <c r="G20" s="30" t="s">
        <v>115</v>
      </c>
      <c r="H20" s="30" t="s">
        <v>101</v>
      </c>
      <c r="I20" s="30" t="s">
        <v>102</v>
      </c>
      <c r="J20" s="30" t="s">
        <v>104</v>
      </c>
      <c r="K20" s="30" t="s">
        <v>103</v>
      </c>
      <c r="L20" s="122">
        <f>G20+H20+I20+J20+K20</f>
        <v>1392.3999999999999</v>
      </c>
      <c r="M20" s="197"/>
    </row>
    <row r="21" spans="1:15" s="24" customFormat="1" ht="158.25" customHeight="1" thickBot="1">
      <c r="A21" s="151" t="s">
        <v>20</v>
      </c>
      <c r="B21" s="131"/>
      <c r="C21" s="135" t="s">
        <v>60</v>
      </c>
      <c r="D21" s="131" t="s">
        <v>31</v>
      </c>
      <c r="E21" s="135" t="s">
        <v>95</v>
      </c>
      <c r="F21" s="131" t="s">
        <v>12</v>
      </c>
      <c r="G21" s="130" t="s">
        <v>115</v>
      </c>
      <c r="H21" s="130" t="s">
        <v>71</v>
      </c>
      <c r="I21" s="130" t="s">
        <v>105</v>
      </c>
      <c r="J21" s="130" t="s">
        <v>106</v>
      </c>
      <c r="K21" s="130" t="s">
        <v>107</v>
      </c>
      <c r="L21" s="133">
        <f>G21+H21+I21+J21+K21</f>
        <v>976.8</v>
      </c>
      <c r="M21" s="198"/>
      <c r="O21" s="171"/>
    </row>
    <row r="22" spans="1:13" s="32" customFormat="1" ht="128.25" customHeight="1" thickBot="1">
      <c r="A22" s="126" t="s">
        <v>40</v>
      </c>
      <c r="B22" s="128" t="s">
        <v>41</v>
      </c>
      <c r="C22" s="128"/>
      <c r="D22" s="128" t="s">
        <v>31</v>
      </c>
      <c r="E22" s="128" t="s">
        <v>96</v>
      </c>
      <c r="F22" s="128" t="s">
        <v>12</v>
      </c>
      <c r="G22" s="152">
        <f>SUM(G23+G24)</f>
        <v>0</v>
      </c>
      <c r="H22" s="152">
        <f>SUM(H23+H24)</f>
        <v>707.7</v>
      </c>
      <c r="I22" s="152">
        <f>SUM(I23+I24)</f>
        <v>735.3</v>
      </c>
      <c r="J22" s="152">
        <f>SUM(J23+J24)</f>
        <v>741.9</v>
      </c>
      <c r="K22" s="152">
        <f>SUM(K23+K24)</f>
        <v>748.5</v>
      </c>
      <c r="L22" s="152">
        <f>SUM(G22:K22)</f>
        <v>2933.4</v>
      </c>
      <c r="M22" s="219" t="s">
        <v>51</v>
      </c>
    </row>
    <row r="23" spans="1:13" s="32" customFormat="1" ht="159.75" customHeight="1">
      <c r="A23" s="149" t="s">
        <v>68</v>
      </c>
      <c r="B23" s="136"/>
      <c r="C23" s="100" t="s">
        <v>90</v>
      </c>
      <c r="D23" s="28" t="s">
        <v>31</v>
      </c>
      <c r="E23" s="100" t="s">
        <v>95</v>
      </c>
      <c r="F23" s="28" t="s">
        <v>12</v>
      </c>
      <c r="G23" s="137">
        <v>0</v>
      </c>
      <c r="H23" s="153">
        <v>636.5</v>
      </c>
      <c r="I23" s="153">
        <v>649.8</v>
      </c>
      <c r="J23" s="153">
        <v>656.4</v>
      </c>
      <c r="K23" s="153">
        <v>663</v>
      </c>
      <c r="L23" s="154">
        <f>SUM(G23:K23)</f>
        <v>2605.7</v>
      </c>
      <c r="M23" s="220"/>
    </row>
    <row r="24" spans="1:13" s="32" customFormat="1" ht="167.25" customHeight="1">
      <c r="A24" s="150" t="s">
        <v>69</v>
      </c>
      <c r="B24" s="116"/>
      <c r="C24" s="120" t="s">
        <v>70</v>
      </c>
      <c r="D24" s="31" t="s">
        <v>31</v>
      </c>
      <c r="E24" s="101" t="s">
        <v>95</v>
      </c>
      <c r="F24" s="31" t="s">
        <v>12</v>
      </c>
      <c r="G24" s="138">
        <v>0</v>
      </c>
      <c r="H24" s="89">
        <v>71.2</v>
      </c>
      <c r="I24" s="89">
        <v>85.5</v>
      </c>
      <c r="J24" s="89">
        <v>85.5</v>
      </c>
      <c r="K24" s="89">
        <v>85.5</v>
      </c>
      <c r="L24" s="155">
        <f>SUM(G24:K24)</f>
        <v>327.7</v>
      </c>
      <c r="M24" s="220"/>
    </row>
    <row r="25" spans="1:13" s="10" customFormat="1" ht="30.75" customHeight="1">
      <c r="A25" s="205" t="s">
        <v>43</v>
      </c>
      <c r="B25" s="206"/>
      <c r="C25" s="206"/>
      <c r="D25" s="206"/>
      <c r="E25" s="206"/>
      <c r="F25" s="206"/>
      <c r="G25" s="156">
        <f>SUM(G8+G18+G22)</f>
        <v>780</v>
      </c>
      <c r="H25" s="156">
        <f>SUM(H8+H18+H22)</f>
        <v>2425.5</v>
      </c>
      <c r="I25" s="156">
        <f>SUM(I8+I18+I22)</f>
        <v>2546.8</v>
      </c>
      <c r="J25" s="156">
        <f>SUM(J8+J18+J22)</f>
        <v>2619.7</v>
      </c>
      <c r="K25" s="156">
        <f>SUM(K8+K18+K22)</f>
        <v>2760.7</v>
      </c>
      <c r="L25" s="156">
        <f>SUM(G25:K25)</f>
        <v>11132.7</v>
      </c>
      <c r="M25" s="200"/>
    </row>
    <row r="26" spans="1:13" s="7" customFormat="1" ht="27.75" customHeight="1" thickBot="1">
      <c r="A26" s="210" t="s">
        <v>23</v>
      </c>
      <c r="B26" s="211"/>
      <c r="C26" s="211"/>
      <c r="D26" s="211"/>
      <c r="E26" s="211"/>
      <c r="F26" s="211"/>
      <c r="G26" s="157">
        <f>SUM(G8+G18+G22)</f>
        <v>780</v>
      </c>
      <c r="H26" s="157">
        <f>SUM(H8+H18+H22)</f>
        <v>2425.5</v>
      </c>
      <c r="I26" s="157">
        <f>SUM(I8+I18+I22)</f>
        <v>2546.8</v>
      </c>
      <c r="J26" s="157">
        <f>SUM(J8+J18+J22)</f>
        <v>2619.7</v>
      </c>
      <c r="K26" s="157">
        <f>SUM(K8+K18+K22)</f>
        <v>2760.7</v>
      </c>
      <c r="L26" s="158">
        <f>SUM(G26:K26)</f>
        <v>11132.7</v>
      </c>
      <c r="M26" s="201"/>
    </row>
    <row r="27" spans="1:13" ht="2.25" customHeight="1">
      <c r="A27" s="115"/>
      <c r="B27" s="7"/>
      <c r="C27" s="7"/>
      <c r="D27" s="7"/>
      <c r="E27" s="7"/>
      <c r="F27" s="7"/>
      <c r="G27" s="72"/>
      <c r="H27" s="72"/>
      <c r="I27" s="72"/>
      <c r="J27" s="72"/>
      <c r="K27" s="72"/>
      <c r="L27" s="72"/>
      <c r="M27" s="7"/>
    </row>
    <row r="28" spans="1:15" s="10" customFormat="1" ht="33.75" customHeight="1">
      <c r="A28" s="182" t="s">
        <v>116</v>
      </c>
      <c r="B28" s="182"/>
      <c r="C28" s="182"/>
      <c r="D28" s="182"/>
      <c r="E28" s="182"/>
      <c r="F28" s="182"/>
      <c r="G28" s="182"/>
      <c r="H28" s="182"/>
      <c r="I28" s="182"/>
      <c r="J28" s="139"/>
      <c r="K28" s="139"/>
      <c r="L28" s="139"/>
      <c r="M28" s="140" t="s">
        <v>117</v>
      </c>
      <c r="N28" s="140"/>
      <c r="O28" s="140"/>
    </row>
    <row r="29" spans="1:13" ht="15.75">
      <c r="A29" s="18"/>
      <c r="B29" s="7"/>
      <c r="C29" s="7"/>
      <c r="D29" s="7"/>
      <c r="E29" s="7"/>
      <c r="F29" s="7"/>
      <c r="G29" s="72"/>
      <c r="H29" s="72"/>
      <c r="I29" s="72"/>
      <c r="J29" s="72"/>
      <c r="K29" s="72"/>
      <c r="L29" s="72"/>
      <c r="M29" s="7"/>
    </row>
    <row r="30" spans="1:13" ht="47.25" customHeight="1">
      <c r="A30" s="18"/>
      <c r="B30" s="7"/>
      <c r="C30" s="7"/>
      <c r="D30" s="7"/>
      <c r="E30" s="7"/>
      <c r="F30" s="7"/>
      <c r="G30" s="161"/>
      <c r="H30" s="161"/>
      <c r="I30" s="161"/>
      <c r="J30" s="161"/>
      <c r="K30" s="161"/>
      <c r="L30" s="161"/>
      <c r="M30" s="7"/>
    </row>
    <row r="31" spans="1:13" ht="15.75">
      <c r="A31" s="18"/>
      <c r="B31" s="7"/>
      <c r="C31" s="7"/>
      <c r="D31" s="7"/>
      <c r="E31" s="7"/>
      <c r="F31" s="7"/>
      <c r="G31" s="72"/>
      <c r="H31" s="72"/>
      <c r="I31" s="72"/>
      <c r="J31" s="72"/>
      <c r="K31" s="72"/>
      <c r="L31" s="72"/>
      <c r="M31" s="7"/>
    </row>
    <row r="32" spans="1:13" ht="15.75">
      <c r="A32" s="18"/>
      <c r="B32" s="7"/>
      <c r="C32" s="7"/>
      <c r="D32" s="7"/>
      <c r="E32" s="7"/>
      <c r="F32" s="7"/>
      <c r="G32" s="68"/>
      <c r="H32" s="68"/>
      <c r="I32" s="68"/>
      <c r="J32" s="68"/>
      <c r="K32" s="68"/>
      <c r="L32" s="68"/>
      <c r="M32" s="7"/>
    </row>
    <row r="33" spans="1:13" ht="15.75">
      <c r="A33" s="18"/>
      <c r="B33" s="7"/>
      <c r="C33" s="7"/>
      <c r="D33" s="7"/>
      <c r="E33" s="7"/>
      <c r="F33" s="7"/>
      <c r="G33" s="68"/>
      <c r="H33" s="68"/>
      <c r="I33" s="68"/>
      <c r="J33" s="68"/>
      <c r="K33" s="68"/>
      <c r="L33" s="68"/>
      <c r="M33" s="7"/>
    </row>
    <row r="34" spans="1:13" ht="15.75">
      <c r="A34" s="18"/>
      <c r="B34" s="7"/>
      <c r="C34" s="7"/>
      <c r="D34" s="7"/>
      <c r="E34" s="7"/>
      <c r="F34" s="7"/>
      <c r="G34" s="68"/>
      <c r="H34" s="68"/>
      <c r="I34" s="68"/>
      <c r="J34" s="68"/>
      <c r="K34" s="68"/>
      <c r="L34" s="68"/>
      <c r="M34" s="7"/>
    </row>
    <row r="35" spans="1:13" ht="15.75">
      <c r="A35" s="18"/>
      <c r="B35" s="7"/>
      <c r="C35" s="7"/>
      <c r="D35" s="7"/>
      <c r="E35" s="7"/>
      <c r="F35" s="7"/>
      <c r="G35" s="69"/>
      <c r="H35" s="70"/>
      <c r="I35" s="69"/>
      <c r="J35" s="69"/>
      <c r="K35" s="69"/>
      <c r="L35" s="69"/>
      <c r="M35" s="7"/>
    </row>
    <row r="36" spans="1:13" ht="15.75">
      <c r="A36" s="18"/>
      <c r="B36" s="7"/>
      <c r="C36" s="7"/>
      <c r="D36" s="7"/>
      <c r="E36" s="7"/>
      <c r="F36" s="7"/>
      <c r="G36" s="68"/>
      <c r="H36" s="68"/>
      <c r="I36" s="68"/>
      <c r="J36" s="68"/>
      <c r="K36" s="68"/>
      <c r="L36" s="68"/>
      <c r="M36" s="7"/>
    </row>
    <row r="37" spans="1:13" ht="15.75">
      <c r="A37" s="18"/>
      <c r="B37" s="7"/>
      <c r="C37" s="7"/>
      <c r="D37" s="7"/>
      <c r="E37" s="7"/>
      <c r="F37" s="7"/>
      <c r="G37" s="69"/>
      <c r="H37" s="69"/>
      <c r="I37" s="69"/>
      <c r="J37" s="69"/>
      <c r="K37" s="69"/>
      <c r="L37" s="69"/>
      <c r="M37" s="7"/>
    </row>
    <row r="38" spans="1:13" ht="15.75">
      <c r="A38" s="18"/>
      <c r="B38" s="7"/>
      <c r="C38" s="7"/>
      <c r="D38" s="7"/>
      <c r="E38" s="7"/>
      <c r="F38" s="7"/>
      <c r="G38" s="71"/>
      <c r="H38" s="71"/>
      <c r="I38" s="71"/>
      <c r="J38" s="71"/>
      <c r="K38" s="71"/>
      <c r="L38" s="71"/>
      <c r="M38" s="7"/>
    </row>
    <row r="39" spans="1:13" ht="15.75">
      <c r="A39" s="18"/>
      <c r="B39" s="7"/>
      <c r="C39" s="7"/>
      <c r="D39" s="7"/>
      <c r="E39" s="7"/>
      <c r="F39" s="7"/>
      <c r="G39" s="68"/>
      <c r="H39" s="68"/>
      <c r="I39" s="68"/>
      <c r="J39" s="68"/>
      <c r="K39" s="68"/>
      <c r="L39" s="68"/>
      <c r="M39" s="7"/>
    </row>
    <row r="40" spans="1:13" ht="15.75">
      <c r="A40" s="18"/>
      <c r="B40" s="7"/>
      <c r="C40" s="7"/>
      <c r="D40" s="7"/>
      <c r="E40" s="7"/>
      <c r="F40" s="7"/>
      <c r="G40" s="71"/>
      <c r="H40" s="71"/>
      <c r="I40" s="71"/>
      <c r="J40" s="71"/>
      <c r="K40" s="71"/>
      <c r="L40" s="71"/>
      <c r="M40" s="7"/>
    </row>
    <row r="41" spans="1:13" ht="15.75">
      <c r="A41" s="18"/>
      <c r="B41" s="7"/>
      <c r="C41" s="7"/>
      <c r="D41" s="7"/>
      <c r="E41" s="7"/>
      <c r="F41" s="7"/>
      <c r="G41" s="69"/>
      <c r="H41" s="69"/>
      <c r="I41" s="69"/>
      <c r="J41" s="69"/>
      <c r="K41" s="69"/>
      <c r="L41" s="69"/>
      <c r="M41" s="7"/>
    </row>
    <row r="42" spans="1:13" ht="15.75">
      <c r="A42" s="18"/>
      <c r="B42" s="7"/>
      <c r="C42" s="7"/>
      <c r="D42" s="7"/>
      <c r="E42" s="7"/>
      <c r="F42" s="7"/>
      <c r="G42" s="69"/>
      <c r="H42" s="69"/>
      <c r="I42" s="69"/>
      <c r="J42" s="69"/>
      <c r="K42" s="69"/>
      <c r="L42" s="69"/>
      <c r="M42" s="7"/>
    </row>
    <row r="43" spans="1:13" ht="15.75">
      <c r="A43" s="18"/>
      <c r="B43" s="7"/>
      <c r="C43" s="7"/>
      <c r="D43" s="7"/>
      <c r="E43" s="7"/>
      <c r="F43" s="7"/>
      <c r="G43" s="72"/>
      <c r="H43" s="72"/>
      <c r="I43" s="72"/>
      <c r="J43" s="72"/>
      <c r="K43" s="72"/>
      <c r="L43" s="72"/>
      <c r="M43" s="7"/>
    </row>
    <row r="44" spans="1:13" ht="15.75">
      <c r="A44" s="18"/>
      <c r="B44" s="7"/>
      <c r="C44" s="7"/>
      <c r="D44" s="7"/>
      <c r="E44" s="7"/>
      <c r="F44" s="7"/>
      <c r="G44" s="72"/>
      <c r="H44" s="72"/>
      <c r="I44" s="72"/>
      <c r="J44" s="72"/>
      <c r="K44" s="72"/>
      <c r="L44" s="72"/>
      <c r="M44" s="7"/>
    </row>
    <row r="45" spans="1:13" ht="15.75">
      <c r="A45" s="18"/>
      <c r="B45" s="7"/>
      <c r="C45" s="7"/>
      <c r="D45" s="7"/>
      <c r="E45" s="7"/>
      <c r="F45" s="7"/>
      <c r="G45" s="72"/>
      <c r="H45" s="72"/>
      <c r="I45" s="72"/>
      <c r="J45" s="72"/>
      <c r="K45" s="72"/>
      <c r="L45" s="72"/>
      <c r="M45" s="7"/>
    </row>
    <row r="46" spans="1:13" ht="15.75">
      <c r="A46" s="18"/>
      <c r="B46" s="7"/>
      <c r="C46" s="7"/>
      <c r="D46" s="7"/>
      <c r="E46" s="7"/>
      <c r="F46" s="7"/>
      <c r="G46" s="72"/>
      <c r="H46" s="72"/>
      <c r="I46" s="72"/>
      <c r="J46" s="72"/>
      <c r="K46" s="72"/>
      <c r="L46" s="72"/>
      <c r="M46" s="7"/>
    </row>
    <row r="47" spans="1:13" ht="15.75">
      <c r="A47" s="18"/>
      <c r="B47" s="7"/>
      <c r="C47" s="7"/>
      <c r="D47" s="7"/>
      <c r="E47" s="7"/>
      <c r="F47" s="7"/>
      <c r="G47" s="72"/>
      <c r="H47" s="72"/>
      <c r="I47" s="72"/>
      <c r="J47" s="72"/>
      <c r="K47" s="72"/>
      <c r="L47" s="72"/>
      <c r="M47" s="7"/>
    </row>
    <row r="48" spans="1:13" ht="15.75">
      <c r="A48" s="18"/>
      <c r="B48" s="7"/>
      <c r="C48" s="7"/>
      <c r="D48" s="7"/>
      <c r="E48" s="7"/>
      <c r="F48" s="7"/>
      <c r="G48" s="72"/>
      <c r="H48" s="72"/>
      <c r="I48" s="72"/>
      <c r="J48" s="72"/>
      <c r="K48" s="72"/>
      <c r="L48" s="72"/>
      <c r="M48" s="7"/>
    </row>
    <row r="49" spans="1:13" ht="15.75">
      <c r="A49" s="18"/>
      <c r="B49" s="7"/>
      <c r="C49" s="7"/>
      <c r="D49" s="7"/>
      <c r="E49" s="7"/>
      <c r="F49" s="7"/>
      <c r="G49" s="72"/>
      <c r="H49" s="72"/>
      <c r="I49" s="72"/>
      <c r="J49" s="72"/>
      <c r="K49" s="72"/>
      <c r="L49" s="72"/>
      <c r="M49" s="7"/>
    </row>
    <row r="50" spans="1:13" ht="15.75">
      <c r="A50" s="18"/>
      <c r="B50" s="7"/>
      <c r="C50" s="7"/>
      <c r="D50" s="7"/>
      <c r="E50" s="7"/>
      <c r="F50" s="7"/>
      <c r="G50" s="72"/>
      <c r="H50" s="72"/>
      <c r="I50" s="72"/>
      <c r="J50" s="72"/>
      <c r="K50" s="72"/>
      <c r="L50" s="72"/>
      <c r="M50" s="7"/>
    </row>
    <row r="51" spans="1:13" ht="15.75">
      <c r="A51" s="18"/>
      <c r="B51" s="7"/>
      <c r="C51" s="7"/>
      <c r="D51" s="7"/>
      <c r="E51" s="7"/>
      <c r="F51" s="7"/>
      <c r="G51" s="72"/>
      <c r="H51" s="72"/>
      <c r="I51" s="72"/>
      <c r="J51" s="72"/>
      <c r="K51" s="72"/>
      <c r="L51" s="72"/>
      <c r="M51" s="7"/>
    </row>
    <row r="52" spans="1:13" ht="15.75">
      <c r="A52" s="18"/>
      <c r="B52" s="7"/>
      <c r="C52" s="7"/>
      <c r="D52" s="7"/>
      <c r="E52" s="7"/>
      <c r="F52" s="7"/>
      <c r="G52" s="72"/>
      <c r="H52" s="72"/>
      <c r="I52" s="72"/>
      <c r="J52" s="72"/>
      <c r="K52" s="72"/>
      <c r="L52" s="72"/>
      <c r="M52" s="7"/>
    </row>
    <row r="53" spans="1:13" ht="15.75">
      <c r="A53" s="18"/>
      <c r="B53" s="7"/>
      <c r="C53" s="7"/>
      <c r="D53" s="7"/>
      <c r="E53" s="7"/>
      <c r="F53" s="7"/>
      <c r="G53" s="72"/>
      <c r="H53" s="72"/>
      <c r="I53" s="72"/>
      <c r="J53" s="72"/>
      <c r="K53" s="72"/>
      <c r="L53" s="72"/>
      <c r="M53" s="7"/>
    </row>
    <row r="54" spans="1:13" ht="15.75">
      <c r="A54" s="18"/>
      <c r="B54" s="7"/>
      <c r="C54" s="7"/>
      <c r="D54" s="7"/>
      <c r="E54" s="7"/>
      <c r="F54" s="7"/>
      <c r="G54" s="72"/>
      <c r="H54" s="72"/>
      <c r="I54" s="72"/>
      <c r="J54" s="72"/>
      <c r="K54" s="72"/>
      <c r="L54" s="72"/>
      <c r="M54" s="7"/>
    </row>
    <row r="55" spans="1:13" ht="15.75">
      <c r="A55" s="18"/>
      <c r="B55" s="7"/>
      <c r="C55" s="7"/>
      <c r="D55" s="7"/>
      <c r="E55" s="7"/>
      <c r="F55" s="7"/>
      <c r="G55" s="72"/>
      <c r="H55" s="72"/>
      <c r="I55" s="72"/>
      <c r="J55" s="72"/>
      <c r="K55" s="72"/>
      <c r="L55" s="72"/>
      <c r="M55" s="7"/>
    </row>
    <row r="56" spans="1:13" ht="15.75">
      <c r="A56" s="18"/>
      <c r="B56" s="7"/>
      <c r="C56" s="7"/>
      <c r="D56" s="7"/>
      <c r="E56" s="7"/>
      <c r="F56" s="7"/>
      <c r="G56" s="72"/>
      <c r="H56" s="72"/>
      <c r="I56" s="72"/>
      <c r="J56" s="72"/>
      <c r="K56" s="72"/>
      <c r="L56" s="72"/>
      <c r="M56" s="7"/>
    </row>
    <row r="57" spans="1:13" ht="15.75">
      <c r="A57" s="18"/>
      <c r="B57" s="7"/>
      <c r="C57" s="7"/>
      <c r="D57" s="7"/>
      <c r="E57" s="7"/>
      <c r="F57" s="7"/>
      <c r="G57" s="72"/>
      <c r="H57" s="72"/>
      <c r="I57" s="72"/>
      <c r="J57" s="72"/>
      <c r="K57" s="72"/>
      <c r="L57" s="72"/>
      <c r="M57" s="7"/>
    </row>
    <row r="58" spans="1:13" ht="15.75">
      <c r="A58" s="18"/>
      <c r="B58" s="7"/>
      <c r="C58" s="7"/>
      <c r="D58" s="7"/>
      <c r="E58" s="7"/>
      <c r="F58" s="7"/>
      <c r="G58" s="72"/>
      <c r="H58" s="72"/>
      <c r="I58" s="72"/>
      <c r="J58" s="72"/>
      <c r="K58" s="72"/>
      <c r="L58" s="72"/>
      <c r="M58" s="7"/>
    </row>
    <row r="59" spans="1:13" ht="15.75">
      <c r="A59" s="18"/>
      <c r="B59" s="7"/>
      <c r="C59" s="7"/>
      <c r="D59" s="7"/>
      <c r="E59" s="7"/>
      <c r="F59" s="7"/>
      <c r="G59" s="72"/>
      <c r="H59" s="72"/>
      <c r="I59" s="72"/>
      <c r="J59" s="72"/>
      <c r="K59" s="72"/>
      <c r="L59" s="72"/>
      <c r="M59" s="7"/>
    </row>
    <row r="60" spans="1:13" ht="15.75">
      <c r="A60" s="18"/>
      <c r="B60" s="7"/>
      <c r="C60" s="7"/>
      <c r="D60" s="7"/>
      <c r="E60" s="7"/>
      <c r="F60" s="7"/>
      <c r="G60" s="72"/>
      <c r="H60" s="72"/>
      <c r="I60" s="72"/>
      <c r="J60" s="72"/>
      <c r="K60" s="72"/>
      <c r="L60" s="72"/>
      <c r="M60" s="7"/>
    </row>
    <row r="61" spans="1:13" ht="15.75">
      <c r="A61" s="18"/>
      <c r="B61" s="7"/>
      <c r="C61" s="7"/>
      <c r="D61" s="7"/>
      <c r="E61" s="7"/>
      <c r="F61" s="7"/>
      <c r="G61" s="72"/>
      <c r="H61" s="72"/>
      <c r="I61" s="72"/>
      <c r="J61" s="72"/>
      <c r="K61" s="72"/>
      <c r="L61" s="72"/>
      <c r="M61" s="7"/>
    </row>
    <row r="62" spans="1:13" ht="15.75">
      <c r="A62" s="18"/>
      <c r="B62" s="7"/>
      <c r="C62" s="7"/>
      <c r="D62" s="7"/>
      <c r="E62" s="7"/>
      <c r="F62" s="7"/>
      <c r="G62" s="72"/>
      <c r="H62" s="72"/>
      <c r="I62" s="72"/>
      <c r="J62" s="72"/>
      <c r="K62" s="72"/>
      <c r="L62" s="72"/>
      <c r="M62" s="7"/>
    </row>
    <row r="63" spans="1:13" ht="15.75">
      <c r="A63" s="18"/>
      <c r="B63" s="7"/>
      <c r="C63" s="7"/>
      <c r="D63" s="7"/>
      <c r="E63" s="7"/>
      <c r="F63" s="7"/>
      <c r="G63" s="72"/>
      <c r="H63" s="72"/>
      <c r="I63" s="72"/>
      <c r="J63" s="72"/>
      <c r="K63" s="72"/>
      <c r="L63" s="72"/>
      <c r="M63" s="7"/>
    </row>
    <row r="64" spans="1:13" ht="15.75">
      <c r="A64" s="18"/>
      <c r="B64" s="7"/>
      <c r="C64" s="7"/>
      <c r="D64" s="7"/>
      <c r="E64" s="7"/>
      <c r="F64" s="7"/>
      <c r="G64" s="72"/>
      <c r="H64" s="72"/>
      <c r="I64" s="72"/>
      <c r="J64" s="72"/>
      <c r="K64" s="72"/>
      <c r="L64" s="72"/>
      <c r="M64" s="7"/>
    </row>
    <row r="65" spans="1:13" ht="15.75">
      <c r="A65" s="18"/>
      <c r="B65" s="7"/>
      <c r="C65" s="7"/>
      <c r="D65" s="7"/>
      <c r="E65" s="7"/>
      <c r="F65" s="7"/>
      <c r="G65" s="72"/>
      <c r="H65" s="72"/>
      <c r="I65" s="72"/>
      <c r="J65" s="72"/>
      <c r="K65" s="72"/>
      <c r="L65" s="72"/>
      <c r="M65" s="7"/>
    </row>
    <row r="66" spans="1:13" ht="15.75">
      <c r="A66" s="18"/>
      <c r="B66" s="7"/>
      <c r="C66" s="7"/>
      <c r="D66" s="7"/>
      <c r="E66" s="7"/>
      <c r="F66" s="7"/>
      <c r="G66" s="72"/>
      <c r="H66" s="72"/>
      <c r="I66" s="72"/>
      <c r="J66" s="72"/>
      <c r="K66" s="72"/>
      <c r="L66" s="72"/>
      <c r="M66" s="7"/>
    </row>
    <row r="67" spans="1:13" ht="15.75">
      <c r="A67" s="18"/>
      <c r="B67" s="7"/>
      <c r="C67" s="7"/>
      <c r="D67" s="7"/>
      <c r="E67" s="7"/>
      <c r="F67" s="7"/>
      <c r="G67" s="72"/>
      <c r="H67" s="72"/>
      <c r="I67" s="72"/>
      <c r="J67" s="72"/>
      <c r="K67" s="72"/>
      <c r="L67" s="72"/>
      <c r="M67" s="7"/>
    </row>
    <row r="68" spans="1:13" ht="15.75">
      <c r="A68" s="18"/>
      <c r="B68" s="7"/>
      <c r="C68" s="7"/>
      <c r="D68" s="7"/>
      <c r="E68" s="7"/>
      <c r="F68" s="7"/>
      <c r="G68" s="72"/>
      <c r="H68" s="72"/>
      <c r="I68" s="72"/>
      <c r="J68" s="72"/>
      <c r="K68" s="72"/>
      <c r="L68" s="72"/>
      <c r="M68" s="7"/>
    </row>
    <row r="69" spans="1:13" ht="15.75">
      <c r="A69" s="18"/>
      <c r="B69" s="7"/>
      <c r="C69" s="7"/>
      <c r="D69" s="7"/>
      <c r="E69" s="7"/>
      <c r="F69" s="7"/>
      <c r="G69" s="72"/>
      <c r="H69" s="72"/>
      <c r="I69" s="72"/>
      <c r="J69" s="72"/>
      <c r="K69" s="72"/>
      <c r="L69" s="72"/>
      <c r="M69" s="7"/>
    </row>
    <row r="70" spans="1:13" ht="15.75">
      <c r="A70" s="18"/>
      <c r="B70" s="7"/>
      <c r="C70" s="7"/>
      <c r="D70" s="7"/>
      <c r="E70" s="7"/>
      <c r="F70" s="7"/>
      <c r="G70" s="72"/>
      <c r="H70" s="72"/>
      <c r="I70" s="72"/>
      <c r="J70" s="72"/>
      <c r="K70" s="72"/>
      <c r="L70" s="72"/>
      <c r="M70" s="7"/>
    </row>
    <row r="71" spans="1:13" ht="15.75">
      <c r="A71" s="18"/>
      <c r="B71" s="7"/>
      <c r="C71" s="7"/>
      <c r="D71" s="7"/>
      <c r="E71" s="7"/>
      <c r="F71" s="7"/>
      <c r="G71" s="72"/>
      <c r="H71" s="72"/>
      <c r="I71" s="72"/>
      <c r="J71" s="72"/>
      <c r="K71" s="72"/>
      <c r="L71" s="72"/>
      <c r="M71" s="7"/>
    </row>
    <row r="72" spans="1:13" ht="15.75">
      <c r="A72" s="18"/>
      <c r="B72" s="7"/>
      <c r="C72" s="7"/>
      <c r="D72" s="7"/>
      <c r="E72" s="7"/>
      <c r="F72" s="7"/>
      <c r="G72" s="72"/>
      <c r="H72" s="72"/>
      <c r="I72" s="72"/>
      <c r="J72" s="72"/>
      <c r="K72" s="72"/>
      <c r="L72" s="72"/>
      <c r="M72" s="7"/>
    </row>
    <row r="73" spans="1:13" ht="15.75">
      <c r="A73" s="18"/>
      <c r="B73" s="7"/>
      <c r="C73" s="7"/>
      <c r="D73" s="7"/>
      <c r="E73" s="7"/>
      <c r="F73" s="7"/>
      <c r="G73" s="72"/>
      <c r="H73" s="72"/>
      <c r="I73" s="72"/>
      <c r="J73" s="72"/>
      <c r="K73" s="72"/>
      <c r="L73" s="72"/>
      <c r="M73" s="7"/>
    </row>
    <row r="74" spans="1:13" ht="15.75">
      <c r="A74" s="18"/>
      <c r="B74" s="7"/>
      <c r="C74" s="7"/>
      <c r="D74" s="7"/>
      <c r="E74" s="7"/>
      <c r="F74" s="7"/>
      <c r="G74" s="72"/>
      <c r="H74" s="72"/>
      <c r="I74" s="72"/>
      <c r="J74" s="72"/>
      <c r="K74" s="72"/>
      <c r="L74" s="72"/>
      <c r="M74" s="7"/>
    </row>
    <row r="75" spans="1:13" ht="15.75">
      <c r="A75" s="18"/>
      <c r="B75" s="7"/>
      <c r="C75" s="7"/>
      <c r="D75" s="7"/>
      <c r="E75" s="7"/>
      <c r="F75" s="7"/>
      <c r="G75" s="72"/>
      <c r="H75" s="72"/>
      <c r="I75" s="72"/>
      <c r="J75" s="72"/>
      <c r="K75" s="72"/>
      <c r="L75" s="72"/>
      <c r="M75" s="7"/>
    </row>
    <row r="76" spans="1:13" ht="15.75">
      <c r="A76" s="18"/>
      <c r="B76" s="7"/>
      <c r="C76" s="7"/>
      <c r="D76" s="7"/>
      <c r="E76" s="7"/>
      <c r="F76" s="7"/>
      <c r="G76" s="72"/>
      <c r="H76" s="72"/>
      <c r="I76" s="72"/>
      <c r="J76" s="72"/>
      <c r="K76" s="72"/>
      <c r="L76" s="72"/>
      <c r="M76" s="7"/>
    </row>
    <row r="77" spans="1:13" ht="15.75">
      <c r="A77" s="18"/>
      <c r="B77" s="7"/>
      <c r="C77" s="7"/>
      <c r="D77" s="7"/>
      <c r="E77" s="7"/>
      <c r="F77" s="7"/>
      <c r="G77" s="72"/>
      <c r="H77" s="72"/>
      <c r="I77" s="72"/>
      <c r="J77" s="72"/>
      <c r="K77" s="72"/>
      <c r="L77" s="72"/>
      <c r="M77" s="7"/>
    </row>
    <row r="78" spans="1:13" ht="15.75">
      <c r="A78" s="18"/>
      <c r="B78" s="7"/>
      <c r="C78" s="7"/>
      <c r="D78" s="7"/>
      <c r="E78" s="7"/>
      <c r="F78" s="7"/>
      <c r="G78" s="72"/>
      <c r="H78" s="72"/>
      <c r="I78" s="72"/>
      <c r="J78" s="72"/>
      <c r="K78" s="72"/>
      <c r="L78" s="72"/>
      <c r="M78" s="7"/>
    </row>
    <row r="79" spans="1:13" ht="15.75">
      <c r="A79" s="18"/>
      <c r="B79" s="7"/>
      <c r="C79" s="7"/>
      <c r="D79" s="7"/>
      <c r="E79" s="7"/>
      <c r="F79" s="7"/>
      <c r="G79" s="72"/>
      <c r="H79" s="72"/>
      <c r="I79" s="72"/>
      <c r="J79" s="72"/>
      <c r="K79" s="72"/>
      <c r="L79" s="72"/>
      <c r="M79" s="7"/>
    </row>
    <row r="80" spans="1:13" ht="15.75">
      <c r="A80" s="18"/>
      <c r="B80" s="7"/>
      <c r="C80" s="7"/>
      <c r="D80" s="7"/>
      <c r="E80" s="7"/>
      <c r="F80" s="7"/>
      <c r="G80" s="72"/>
      <c r="H80" s="72"/>
      <c r="I80" s="72"/>
      <c r="J80" s="72"/>
      <c r="K80" s="72"/>
      <c r="L80" s="72"/>
      <c r="M80" s="7"/>
    </row>
  </sheetData>
  <sheetProtection/>
  <mergeCells count="21">
    <mergeCell ref="G5:I5"/>
    <mergeCell ref="G4:L4"/>
    <mergeCell ref="M15:M16"/>
    <mergeCell ref="M20:M21"/>
    <mergeCell ref="A28:I28"/>
    <mergeCell ref="L1:M1"/>
    <mergeCell ref="A26:F26"/>
    <mergeCell ref="A2:M2"/>
    <mergeCell ref="A4:A6"/>
    <mergeCell ref="L5:L6"/>
    <mergeCell ref="M22:M24"/>
    <mergeCell ref="M4:M6"/>
    <mergeCell ref="M8:M10"/>
    <mergeCell ref="J5:K5"/>
    <mergeCell ref="M25:M26"/>
    <mergeCell ref="B4:B6"/>
    <mergeCell ref="A25:F25"/>
    <mergeCell ref="C4:C6"/>
    <mergeCell ref="D4:D6"/>
    <mergeCell ref="E4:E6"/>
    <mergeCell ref="F4:F6"/>
  </mergeCells>
  <printOptions horizontalCentered="1"/>
  <pageMargins left="0.1968503937007874" right="0.3937007874015748" top="0.5511811023622047" bottom="0.35433070866141736" header="0" footer="0"/>
  <pageSetup horizontalDpi="600" verticalDpi="600" orientation="landscape" paperSize="9" scale="68" r:id="rId1"/>
  <rowBreaks count="4" manualBreakCount="4">
    <brk id="11" max="12" man="1"/>
    <brk id="16" max="12" man="1"/>
    <brk id="20" max="12" man="1"/>
    <brk id="28" max="12" man="1"/>
  </rowBreaks>
</worksheet>
</file>

<file path=xl/worksheets/sheet3.xml><?xml version="1.0" encoding="utf-8"?>
<worksheet xmlns="http://schemas.openxmlformats.org/spreadsheetml/2006/main" xmlns:r="http://schemas.openxmlformats.org/officeDocument/2006/relationships">
  <dimension ref="A1:H50"/>
  <sheetViews>
    <sheetView tabSelected="1" view="pageBreakPreview" zoomScaleSheetLayoutView="100" zoomScalePageLayoutView="0" workbookViewId="0" topLeftCell="A1">
      <selection activeCell="A46" sqref="A46"/>
    </sheetView>
  </sheetViews>
  <sheetFormatPr defaultColWidth="9.140625" defaultRowHeight="15"/>
  <cols>
    <col min="1" max="1" width="68.57421875" style="0" customWidth="1"/>
    <col min="2" max="2" width="11.57421875" style="0" customWidth="1"/>
    <col min="3" max="3" width="12.421875" style="76" customWidth="1"/>
    <col min="4" max="4" width="13.00390625" style="76" customWidth="1"/>
    <col min="5" max="5" width="12.7109375" style="76" customWidth="1"/>
    <col min="6" max="6" width="12.00390625" style="76" customWidth="1"/>
    <col min="7" max="7" width="12.8515625" style="76" customWidth="1"/>
    <col min="8" max="9" width="9.140625" style="0" hidden="1" customWidth="1"/>
  </cols>
  <sheetData>
    <row r="1" spans="1:7" ht="54" customHeight="1">
      <c r="A1" s="4"/>
      <c r="B1" s="4"/>
      <c r="C1" s="81"/>
      <c r="D1" s="239" t="s">
        <v>72</v>
      </c>
      <c r="E1" s="240"/>
      <c r="F1" s="240"/>
      <c r="G1" s="240"/>
    </row>
    <row r="2" spans="1:4" ht="11.25" customHeight="1">
      <c r="A2" s="4"/>
      <c r="B2" s="4"/>
      <c r="C2" s="81"/>
      <c r="D2" s="75"/>
    </row>
    <row r="3" spans="1:7" ht="39.75" customHeight="1">
      <c r="A3" s="184" t="s">
        <v>44</v>
      </c>
      <c r="B3" s="184"/>
      <c r="C3" s="184"/>
      <c r="D3" s="184"/>
      <c r="E3" s="184"/>
      <c r="F3" s="184"/>
      <c r="G3" s="184"/>
    </row>
    <row r="4" spans="1:7" ht="14.25" customHeight="1" thickBot="1">
      <c r="A4" s="15"/>
      <c r="B4" s="15"/>
      <c r="C4" s="77"/>
      <c r="D4" s="77"/>
      <c r="E4" s="77"/>
      <c r="F4" s="77"/>
      <c r="G4" s="77"/>
    </row>
    <row r="5" spans="1:7" s="16" customFormat="1" ht="19.5" customHeight="1">
      <c r="A5" s="225" t="s">
        <v>7</v>
      </c>
      <c r="B5" s="225" t="s">
        <v>17</v>
      </c>
      <c r="C5" s="241" t="s">
        <v>2</v>
      </c>
      <c r="D5" s="242"/>
      <c r="E5" s="243" t="s">
        <v>3</v>
      </c>
      <c r="F5" s="244"/>
      <c r="G5" s="113"/>
    </row>
    <row r="6" spans="1:7" s="16" customFormat="1" ht="15.75" thickBot="1">
      <c r="A6" s="226"/>
      <c r="B6" s="226"/>
      <c r="C6" s="82">
        <v>2021</v>
      </c>
      <c r="D6" s="82">
        <v>2022</v>
      </c>
      <c r="E6" s="82">
        <v>2023</v>
      </c>
      <c r="F6" s="82">
        <v>2024</v>
      </c>
      <c r="G6" s="82">
        <v>2025</v>
      </c>
    </row>
    <row r="7" spans="1:7" s="13" customFormat="1" ht="21" customHeight="1" thickBot="1">
      <c r="A7" s="222" t="s">
        <v>129</v>
      </c>
      <c r="B7" s="223"/>
      <c r="C7" s="223"/>
      <c r="D7" s="223"/>
      <c r="E7" s="223"/>
      <c r="F7" s="223"/>
      <c r="G7" s="224"/>
    </row>
    <row r="8" spans="1:7" s="49" customFormat="1" ht="21.75" customHeight="1">
      <c r="A8" s="233" t="s">
        <v>62</v>
      </c>
      <c r="B8" s="234"/>
      <c r="C8" s="234"/>
      <c r="D8" s="234"/>
      <c r="E8" s="234"/>
      <c r="F8" s="234"/>
      <c r="G8" s="235"/>
    </row>
    <row r="9" spans="1:7" ht="30.75" customHeight="1">
      <c r="A9" s="167" t="s">
        <v>122</v>
      </c>
      <c r="B9" s="61" t="s">
        <v>14</v>
      </c>
      <c r="C9" s="111">
        <f>'Д.2 Напрями та заходи'!G8-C10</f>
        <v>680</v>
      </c>
      <c r="D9" s="111">
        <f>'Д.2 Напрями та заходи'!H8</f>
        <v>1052.8</v>
      </c>
      <c r="E9" s="111">
        <f>'Д.2 Напрями та заходи'!I8</f>
        <v>1136</v>
      </c>
      <c r="F9" s="111">
        <f>'Д.2 Напрями та заходи'!J8</f>
        <v>1192</v>
      </c>
      <c r="G9" s="111">
        <f>'Д.2 Напрями та заходи'!K8</f>
        <v>1316</v>
      </c>
    </row>
    <row r="10" spans="1:7" ht="47.25" customHeight="1">
      <c r="A10" s="167" t="s">
        <v>123</v>
      </c>
      <c r="B10" s="61" t="s">
        <v>14</v>
      </c>
      <c r="C10" s="111">
        <v>100</v>
      </c>
      <c r="D10" s="111">
        <v>0</v>
      </c>
      <c r="E10" s="111">
        <v>0</v>
      </c>
      <c r="F10" s="111">
        <v>0</v>
      </c>
      <c r="G10" s="111">
        <v>0</v>
      </c>
    </row>
    <row r="11" spans="1:7" s="49" customFormat="1" ht="21" customHeight="1">
      <c r="A11" s="245" t="s">
        <v>63</v>
      </c>
      <c r="B11" s="246"/>
      <c r="C11" s="246"/>
      <c r="D11" s="246"/>
      <c r="E11" s="246"/>
      <c r="F11" s="246"/>
      <c r="G11" s="247"/>
    </row>
    <row r="12" spans="1:7" s="169" customFormat="1" ht="30">
      <c r="A12" s="62" t="s">
        <v>124</v>
      </c>
      <c r="B12" s="61" t="s">
        <v>15</v>
      </c>
      <c r="C12" s="168">
        <v>3</v>
      </c>
      <c r="D12" s="168">
        <v>8</v>
      </c>
      <c r="E12" s="168">
        <v>8</v>
      </c>
      <c r="F12" s="168">
        <v>8</v>
      </c>
      <c r="G12" s="168">
        <v>8</v>
      </c>
    </row>
    <row r="13" spans="1:7" s="169" customFormat="1" ht="15">
      <c r="A13" s="62" t="s">
        <v>125</v>
      </c>
      <c r="B13" s="61" t="s">
        <v>15</v>
      </c>
      <c r="C13" s="168">
        <v>1</v>
      </c>
      <c r="D13" s="168" t="s">
        <v>118</v>
      </c>
      <c r="E13" s="168" t="s">
        <v>118</v>
      </c>
      <c r="F13" s="168" t="s">
        <v>118</v>
      </c>
      <c r="G13" s="168" t="s">
        <v>118</v>
      </c>
    </row>
    <row r="14" spans="1:7" s="169" customFormat="1" ht="18">
      <c r="A14" s="63" t="s">
        <v>76</v>
      </c>
      <c r="B14" s="170" t="s">
        <v>127</v>
      </c>
      <c r="C14" s="168">
        <v>197</v>
      </c>
      <c r="D14" s="168">
        <v>304</v>
      </c>
      <c r="E14" s="168">
        <v>328</v>
      </c>
      <c r="F14" s="168">
        <v>344</v>
      </c>
      <c r="G14" s="168">
        <v>380</v>
      </c>
    </row>
    <row r="15" spans="1:7" s="169" customFormat="1" ht="29.25" customHeight="1">
      <c r="A15" s="62" t="s">
        <v>121</v>
      </c>
      <c r="B15" s="170" t="s">
        <v>47</v>
      </c>
      <c r="C15" s="168">
        <v>3</v>
      </c>
      <c r="D15" s="168">
        <v>0</v>
      </c>
      <c r="E15" s="168">
        <v>0</v>
      </c>
      <c r="F15" s="168">
        <v>0</v>
      </c>
      <c r="G15" s="168">
        <v>0</v>
      </c>
    </row>
    <row r="16" spans="1:7" s="49" customFormat="1" ht="19.5" customHeight="1">
      <c r="A16" s="248" t="s">
        <v>64</v>
      </c>
      <c r="B16" s="249"/>
      <c r="C16" s="249"/>
      <c r="D16" s="249"/>
      <c r="E16" s="249"/>
      <c r="F16" s="249"/>
      <c r="G16" s="250"/>
    </row>
    <row r="17" spans="1:7" ht="15">
      <c r="A17" s="65" t="s">
        <v>75</v>
      </c>
      <c r="B17" s="61" t="s">
        <v>14</v>
      </c>
      <c r="C17" s="109">
        <f>C9/C12</f>
        <v>226.66666666666666</v>
      </c>
      <c r="D17" s="109">
        <f>D9/D12</f>
        <v>131.6</v>
      </c>
      <c r="E17" s="109">
        <f>E9/E12</f>
        <v>142</v>
      </c>
      <c r="F17" s="109">
        <f>F9/F12</f>
        <v>149</v>
      </c>
      <c r="G17" s="109">
        <f>G9/G12</f>
        <v>164.5</v>
      </c>
    </row>
    <row r="18" spans="1:7" ht="21" customHeight="1">
      <c r="A18" s="64" t="s">
        <v>79</v>
      </c>
      <c r="B18" s="61" t="s">
        <v>14</v>
      </c>
      <c r="C18" s="110">
        <f>C9/C14</f>
        <v>3.451776649746193</v>
      </c>
      <c r="D18" s="110">
        <f>D9/D14</f>
        <v>3.4631578947368418</v>
      </c>
      <c r="E18" s="110">
        <f>E9/E14</f>
        <v>3.4634146341463414</v>
      </c>
      <c r="F18" s="110">
        <f>F9/F14</f>
        <v>3.4651162790697674</v>
      </c>
      <c r="G18" s="110">
        <f>G9/G14</f>
        <v>3.463157894736842</v>
      </c>
    </row>
    <row r="19" spans="1:7" s="50" customFormat="1" ht="21.75" customHeight="1">
      <c r="A19" s="230" t="s">
        <v>65</v>
      </c>
      <c r="B19" s="231"/>
      <c r="C19" s="231"/>
      <c r="D19" s="231"/>
      <c r="E19" s="231"/>
      <c r="F19" s="231"/>
      <c r="G19" s="232"/>
    </row>
    <row r="20" spans="1:7" ht="31.5" customHeight="1" thickBot="1">
      <c r="A20" s="66" t="s">
        <v>111</v>
      </c>
      <c r="B20" s="43" t="s">
        <v>16</v>
      </c>
      <c r="C20" s="112">
        <f>C14*100/192.1-100</f>
        <v>2.5507548152004205</v>
      </c>
      <c r="D20" s="90">
        <f>D14*100/C14-100</f>
        <v>54.31472081218274</v>
      </c>
      <c r="E20" s="90">
        <f>E14*100/D14-100</f>
        <v>7.89473684210526</v>
      </c>
      <c r="F20" s="90">
        <f>F14*100/E14-100</f>
        <v>4.878048780487802</v>
      </c>
      <c r="G20" s="90">
        <f>G14*100/F14-100</f>
        <v>10.465116279069761</v>
      </c>
    </row>
    <row r="21" spans="1:7" s="13" customFormat="1" ht="20.25" customHeight="1" thickBot="1">
      <c r="A21" s="227" t="s">
        <v>45</v>
      </c>
      <c r="B21" s="228"/>
      <c r="C21" s="228"/>
      <c r="D21" s="228"/>
      <c r="E21" s="228"/>
      <c r="F21" s="228"/>
      <c r="G21" s="229"/>
    </row>
    <row r="22" spans="1:7" s="49" customFormat="1" ht="18.75" customHeight="1">
      <c r="A22" s="51" t="s">
        <v>62</v>
      </c>
      <c r="B22" s="52"/>
      <c r="C22" s="83"/>
      <c r="D22" s="83"/>
      <c r="E22" s="83"/>
      <c r="F22" s="83"/>
      <c r="G22" s="84"/>
    </row>
    <row r="23" spans="1:8" ht="26.25" customHeight="1">
      <c r="A23" s="172" t="s">
        <v>77</v>
      </c>
      <c r="B23" s="37" t="s">
        <v>14</v>
      </c>
      <c r="C23" s="142" t="s">
        <v>118</v>
      </c>
      <c r="D23" s="108">
        <f>'Д.2 Напрями та заходи'!H18</f>
        <v>665</v>
      </c>
      <c r="E23" s="108">
        <f>'Д.2 Напрями та заходи'!I18</f>
        <v>675.5</v>
      </c>
      <c r="F23" s="108">
        <f>'Д.2 Напрями та заходи'!J18</f>
        <v>685.8</v>
      </c>
      <c r="G23" s="108">
        <f>'Д.2 Напрями та заходи'!K18</f>
        <v>696.2</v>
      </c>
      <c r="H23" s="74">
        <f>'Д.2 Напрями та заходи'!L18</f>
        <v>2722.5</v>
      </c>
    </row>
    <row r="24" spans="1:7" s="49" customFormat="1" ht="21" customHeight="1">
      <c r="A24" s="53" t="s">
        <v>63</v>
      </c>
      <c r="B24" s="54"/>
      <c r="C24" s="78"/>
      <c r="D24" s="78"/>
      <c r="E24" s="78"/>
      <c r="F24" s="78"/>
      <c r="G24" s="79"/>
    </row>
    <row r="25" spans="1:7" ht="27" customHeight="1">
      <c r="A25" s="38" t="s">
        <v>50</v>
      </c>
      <c r="B25" s="37" t="s">
        <v>15</v>
      </c>
      <c r="C25" s="142" t="s">
        <v>118</v>
      </c>
      <c r="D25" s="85">
        <v>3</v>
      </c>
      <c r="E25" s="85">
        <v>3</v>
      </c>
      <c r="F25" s="85">
        <v>3</v>
      </c>
      <c r="G25" s="85">
        <v>3</v>
      </c>
    </row>
    <row r="26" spans="1:7" ht="18">
      <c r="A26" s="39" t="s">
        <v>73</v>
      </c>
      <c r="B26" s="45" t="s">
        <v>61</v>
      </c>
      <c r="C26" s="142" t="s">
        <v>118</v>
      </c>
      <c r="D26" s="85">
        <v>192</v>
      </c>
      <c r="E26" s="85">
        <v>195</v>
      </c>
      <c r="F26" s="85">
        <v>198</v>
      </c>
      <c r="G26" s="85">
        <v>201</v>
      </c>
    </row>
    <row r="27" spans="1:7" s="49" customFormat="1" ht="18" customHeight="1">
      <c r="A27" s="55" t="s">
        <v>64</v>
      </c>
      <c r="B27" s="54"/>
      <c r="C27" s="86"/>
      <c r="D27" s="86"/>
      <c r="E27" s="86"/>
      <c r="F27" s="86"/>
      <c r="G27" s="87"/>
    </row>
    <row r="28" spans="1:7" ht="30">
      <c r="A28" s="41" t="s">
        <v>49</v>
      </c>
      <c r="B28" s="37" t="s">
        <v>14</v>
      </c>
      <c r="C28" s="148" t="s">
        <v>118</v>
      </c>
      <c r="D28" s="106">
        <f>D23/D25</f>
        <v>221.66666666666666</v>
      </c>
      <c r="E28" s="106">
        <f>E23/E25</f>
        <v>225.16666666666666</v>
      </c>
      <c r="F28" s="106">
        <f>F23/F25</f>
        <v>228.6</v>
      </c>
      <c r="G28" s="106">
        <f>G23/G25</f>
        <v>232.0666666666667</v>
      </c>
    </row>
    <row r="29" spans="1:7" ht="21" customHeight="1">
      <c r="A29" s="42" t="s">
        <v>78</v>
      </c>
      <c r="B29" s="37" t="s">
        <v>14</v>
      </c>
      <c r="C29" s="148" t="s">
        <v>118</v>
      </c>
      <c r="D29" s="107">
        <f>D23/D26</f>
        <v>3.4635416666666665</v>
      </c>
      <c r="E29" s="107">
        <f>E23/E26</f>
        <v>3.4641025641025642</v>
      </c>
      <c r="F29" s="107">
        <f>F23/F26</f>
        <v>3.4636363636363634</v>
      </c>
      <c r="G29" s="107">
        <f>G23/G26</f>
        <v>3.4636815920398014</v>
      </c>
    </row>
    <row r="30" spans="1:7" s="50" customFormat="1" ht="20.25" customHeight="1">
      <c r="A30" s="56" t="s">
        <v>48</v>
      </c>
      <c r="B30" s="57"/>
      <c r="C30" s="141"/>
      <c r="D30" s="78"/>
      <c r="E30" s="78"/>
      <c r="F30" s="78"/>
      <c r="G30" s="79"/>
    </row>
    <row r="31" spans="1:7" ht="39" customHeight="1" thickBot="1">
      <c r="A31" s="67" t="s">
        <v>112</v>
      </c>
      <c r="B31" s="43" t="s">
        <v>16</v>
      </c>
      <c r="C31" s="147" t="s">
        <v>118</v>
      </c>
      <c r="D31" s="147" t="s">
        <v>118</v>
      </c>
      <c r="E31" s="92">
        <f>E26*100/D26-100</f>
        <v>1.5625</v>
      </c>
      <c r="F31" s="92">
        <f>F26*100/E26-100</f>
        <v>1.538461538461533</v>
      </c>
      <c r="G31" s="92">
        <f>G26*100/F26-100</f>
        <v>1.5151515151515156</v>
      </c>
    </row>
    <row r="32" spans="1:7" s="13" customFormat="1" ht="20.25" customHeight="1" thickBot="1">
      <c r="A32" s="227" t="s">
        <v>46</v>
      </c>
      <c r="B32" s="228"/>
      <c r="C32" s="228"/>
      <c r="D32" s="228"/>
      <c r="E32" s="228"/>
      <c r="F32" s="228"/>
      <c r="G32" s="229"/>
    </row>
    <row r="33" spans="1:7" s="50" customFormat="1" ht="18" customHeight="1">
      <c r="A33" s="51" t="s">
        <v>62</v>
      </c>
      <c r="B33" s="52"/>
      <c r="C33" s="83"/>
      <c r="D33" s="83"/>
      <c r="E33" s="83"/>
      <c r="F33" s="83"/>
      <c r="G33" s="84"/>
    </row>
    <row r="34" spans="1:7" ht="32.25" customHeight="1">
      <c r="A34" s="46" t="s">
        <v>80</v>
      </c>
      <c r="B34" s="58" t="s">
        <v>14</v>
      </c>
      <c r="C34" s="88" t="s">
        <v>118</v>
      </c>
      <c r="D34" s="88">
        <v>636.5</v>
      </c>
      <c r="E34" s="88">
        <v>649.8</v>
      </c>
      <c r="F34" s="88">
        <v>656.4</v>
      </c>
      <c r="G34" s="88">
        <v>663</v>
      </c>
    </row>
    <row r="35" spans="1:7" ht="30.75" customHeight="1">
      <c r="A35" s="59" t="s">
        <v>81</v>
      </c>
      <c r="B35" s="58" t="s">
        <v>14</v>
      </c>
      <c r="C35" s="89" t="s">
        <v>118</v>
      </c>
      <c r="D35" s="89">
        <v>71.2</v>
      </c>
      <c r="E35" s="89">
        <v>85.5</v>
      </c>
      <c r="F35" s="89">
        <v>85.5</v>
      </c>
      <c r="G35" s="89">
        <v>85.5</v>
      </c>
    </row>
    <row r="36" spans="1:7" s="50" customFormat="1" ht="19.5" customHeight="1">
      <c r="A36" s="53" t="s">
        <v>63</v>
      </c>
      <c r="B36" s="54"/>
      <c r="C36" s="78"/>
      <c r="D36" s="78"/>
      <c r="E36" s="78"/>
      <c r="F36" s="78"/>
      <c r="G36" s="79"/>
    </row>
    <row r="37" spans="1:7" s="49" customFormat="1" ht="24" customHeight="1">
      <c r="A37" s="102" t="s">
        <v>93</v>
      </c>
      <c r="B37" s="60" t="s">
        <v>15</v>
      </c>
      <c r="C37" s="85" t="s">
        <v>118</v>
      </c>
      <c r="D37" s="143">
        <v>481</v>
      </c>
      <c r="E37" s="143">
        <v>481</v>
      </c>
      <c r="F37" s="143">
        <v>481</v>
      </c>
      <c r="G37" s="143">
        <v>481</v>
      </c>
    </row>
    <row r="38" spans="1:7" ht="20.25" customHeight="1">
      <c r="A38" s="38" t="s">
        <v>82</v>
      </c>
      <c r="B38" s="37" t="s">
        <v>15</v>
      </c>
      <c r="C38" s="85" t="s">
        <v>118</v>
      </c>
      <c r="D38" s="93">
        <v>96</v>
      </c>
      <c r="E38" s="93">
        <v>98</v>
      </c>
      <c r="F38" s="93">
        <v>99</v>
      </c>
      <c r="G38" s="93">
        <v>100</v>
      </c>
    </row>
    <row r="39" spans="1:7" ht="21.75" customHeight="1">
      <c r="A39" s="39" t="s">
        <v>67</v>
      </c>
      <c r="B39" s="37" t="s">
        <v>47</v>
      </c>
      <c r="C39" s="60" t="s">
        <v>118</v>
      </c>
      <c r="D39" s="93">
        <v>10</v>
      </c>
      <c r="E39" s="93">
        <v>12</v>
      </c>
      <c r="F39" s="93">
        <v>12</v>
      </c>
      <c r="G39" s="93">
        <v>12</v>
      </c>
    </row>
    <row r="40" spans="1:7" s="50" customFormat="1" ht="18.75" customHeight="1">
      <c r="A40" s="55" t="s">
        <v>64</v>
      </c>
      <c r="B40" s="54"/>
      <c r="C40" s="78"/>
      <c r="D40" s="78"/>
      <c r="E40" s="78"/>
      <c r="F40" s="78"/>
      <c r="G40" s="79"/>
    </row>
    <row r="41" spans="1:7" ht="21.75" customHeight="1">
      <c r="A41" s="44" t="s">
        <v>84</v>
      </c>
      <c r="B41" s="37" t="s">
        <v>14</v>
      </c>
      <c r="C41" s="144" t="s">
        <v>118</v>
      </c>
      <c r="D41" s="103">
        <f aca="true" t="shared" si="0" ref="D41:G42">D34/D38</f>
        <v>6.630208333333333</v>
      </c>
      <c r="E41" s="103">
        <f t="shared" si="0"/>
        <v>6.630612244897959</v>
      </c>
      <c r="F41" s="103">
        <f t="shared" si="0"/>
        <v>6.63030303030303</v>
      </c>
      <c r="G41" s="103">
        <f t="shared" si="0"/>
        <v>6.63</v>
      </c>
    </row>
    <row r="42" spans="1:7" ht="33" customHeight="1">
      <c r="A42" s="38" t="s">
        <v>83</v>
      </c>
      <c r="B42" s="37" t="s">
        <v>14</v>
      </c>
      <c r="C42" s="145" t="s">
        <v>118</v>
      </c>
      <c r="D42" s="104">
        <f>D35/D39</f>
        <v>7.12</v>
      </c>
      <c r="E42" s="104">
        <f t="shared" si="0"/>
        <v>7.125</v>
      </c>
      <c r="F42" s="104">
        <f t="shared" si="0"/>
        <v>7.125</v>
      </c>
      <c r="G42" s="104">
        <f t="shared" si="0"/>
        <v>7.125</v>
      </c>
    </row>
    <row r="43" spans="1:7" s="50" customFormat="1" ht="18" customHeight="1">
      <c r="A43" s="56" t="s">
        <v>66</v>
      </c>
      <c r="B43" s="57"/>
      <c r="C43" s="78"/>
      <c r="D43" s="78"/>
      <c r="E43" s="78"/>
      <c r="F43" s="78"/>
      <c r="G43" s="79"/>
    </row>
    <row r="44" spans="1:7" ht="33.75" customHeight="1">
      <c r="A44" s="105" t="s">
        <v>92</v>
      </c>
      <c r="B44" s="40" t="s">
        <v>16</v>
      </c>
      <c r="C44" s="146" t="s">
        <v>118</v>
      </c>
      <c r="D44" s="91">
        <f>D38/D37*100</f>
        <v>19.95841995841996</v>
      </c>
      <c r="E44" s="91">
        <f>E38/E37*100</f>
        <v>20.374220374220375</v>
      </c>
      <c r="F44" s="91">
        <f>F38/F37*100</f>
        <v>20.582120582120584</v>
      </c>
      <c r="G44" s="91">
        <f>G38/G37*100</f>
        <v>20.79002079002079</v>
      </c>
    </row>
    <row r="45" spans="1:7" ht="8.25" customHeight="1">
      <c r="A45" s="47"/>
      <c r="B45" s="236" t="s">
        <v>120</v>
      </c>
      <c r="C45" s="237"/>
      <c r="D45" s="237"/>
      <c r="E45" s="237"/>
      <c r="F45" s="237"/>
      <c r="G45" s="237"/>
    </row>
    <row r="46" spans="1:7" s="7" customFormat="1" ht="38.25" customHeight="1">
      <c r="A46" s="48" t="s">
        <v>119</v>
      </c>
      <c r="B46" s="238"/>
      <c r="C46" s="238"/>
      <c r="D46" s="238"/>
      <c r="E46" s="238"/>
      <c r="F46" s="238"/>
      <c r="G46" s="238"/>
    </row>
    <row r="49" spans="3:7" ht="15">
      <c r="C49" s="80"/>
      <c r="D49" s="80"/>
      <c r="E49" s="80"/>
      <c r="F49" s="80"/>
      <c r="G49" s="80"/>
    </row>
    <row r="50" spans="3:7" ht="15">
      <c r="C50" s="80"/>
      <c r="D50" s="80"/>
      <c r="E50" s="80"/>
      <c r="F50" s="80"/>
      <c r="G50" s="80"/>
    </row>
  </sheetData>
  <sheetProtection/>
  <mergeCells count="14">
    <mergeCell ref="B45:G46"/>
    <mergeCell ref="D1:G1"/>
    <mergeCell ref="C5:D5"/>
    <mergeCell ref="E5:F5"/>
    <mergeCell ref="A11:G11"/>
    <mergeCell ref="A16:G16"/>
    <mergeCell ref="A7:G7"/>
    <mergeCell ref="A3:G3"/>
    <mergeCell ref="A5:A6"/>
    <mergeCell ref="B5:B6"/>
    <mergeCell ref="A32:G32"/>
    <mergeCell ref="A21:G21"/>
    <mergeCell ref="A19:G19"/>
    <mergeCell ref="A8:G8"/>
  </mergeCells>
  <printOptions/>
  <pageMargins left="0.53" right="0.31496062992125984" top="0.39" bottom="0.3937007874015748" header="0.31496062992125984" footer="0.31496062992125984"/>
  <pageSetup horizontalDpi="600" verticalDpi="600" orientation="landscape" paperSize="9" scale="94" r:id="rId1"/>
  <rowBreaks count="1" manualBreakCount="1">
    <brk id="23"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NGO-OPERATOR2</cp:lastModifiedBy>
  <cp:lastPrinted>2021-04-02T05:32:08Z</cp:lastPrinted>
  <dcterms:created xsi:type="dcterms:W3CDTF">2015-08-18T09:05:11Z</dcterms:created>
  <dcterms:modified xsi:type="dcterms:W3CDTF">2021-04-02T12:31:54Z</dcterms:modified>
  <cp:category/>
  <cp:version/>
  <cp:contentType/>
  <cp:contentStatus/>
</cp:coreProperties>
</file>